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округ'!$A$1:$DX$40</definedName>
  </definedNames>
  <calcPr fullCalcOnLoad="1"/>
</workbook>
</file>

<file path=xl/sharedStrings.xml><?xml version="1.0" encoding="utf-8"?>
<sst xmlns="http://schemas.openxmlformats.org/spreadsheetml/2006/main" count="345" uniqueCount="118">
  <si>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</si>
  <si>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</si>
  <si>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</si>
  <si>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</si>
  <si>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</si>
  <si>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</si>
  <si>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</si>
  <si>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</si>
  <si>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</si>
  <si>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</si>
  <si>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</si>
  <si>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</si>
  <si>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</si>
  <si>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</si>
  <si>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</si>
  <si>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</si>
  <si>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</si>
  <si>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</si>
  <si>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</si>
  <si>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</si>
  <si>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</si>
  <si>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</si>
  <si>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</si>
  <si>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</si>
  <si>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</si>
  <si>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</si>
  <si>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</si>
  <si>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</si>
  <si>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</si>
  <si>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</si>
  <si>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</si>
  <si>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</si>
  <si>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</si>
  <si>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</si>
  <si>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</si>
  <si>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</si>
  <si>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</si>
  <si>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</si>
  <si>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</si>
  <si>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</si>
  <si>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</si>
  <si>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</si>
  <si>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</si>
  <si>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</si>
  <si>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</si>
  <si>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</si>
  <si>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</si>
  <si>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</si>
  <si>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</si>
  <si>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</si>
  <si>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 xml:space="preserve">Жилой район Соломбальский территориальный округ 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</si>
  <si>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</si>
  <si>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</si>
  <si>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</si>
  <si>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</si>
  <si>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</si>
  <si>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</si>
  <si>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</si>
  <si>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</si>
  <si>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</si>
  <si>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8раз(а) в год</t>
  </si>
  <si>
    <t>3раз(а) в год</t>
  </si>
  <si>
    <t>благоустроенные деревянные жилые дома без отопления с газоснабжением</t>
  </si>
  <si>
    <t>деревянные  жилые дома неблагоустроенные без газоснабжения</t>
  </si>
  <si>
    <t>ул. Красных Партизан д.30</t>
  </si>
  <si>
    <t>благоустроенные деревянные жилые дома без отопления без газоснабжения</t>
  </si>
  <si>
    <t>деревянные благоустроенные жилые дома без газоснабжения</t>
  </si>
  <si>
    <t>Лот №3</t>
  </si>
  <si>
    <t>ул. Адмирала Кузнецова д. 21 кор.1</t>
  </si>
  <si>
    <t>ул. Гуляева д.107</t>
  </si>
  <si>
    <t>ул. Гуляева д.118 кор.1</t>
  </si>
  <si>
    <t>ул. Кедрова д.22 кор.1</t>
  </si>
  <si>
    <t>ул. Кедрова д.37</t>
  </si>
  <si>
    <t>ул. Красных Партизан д.4</t>
  </si>
  <si>
    <t>ул. Красных Партизан д.31</t>
  </si>
  <si>
    <t>ул. Красных Партизан д.32</t>
  </si>
  <si>
    <t>ул. Красных Партизан д.35</t>
  </si>
  <si>
    <t>ул. Красных Партизан д.39</t>
  </si>
  <si>
    <t>ул. Мещерского д.10</t>
  </si>
  <si>
    <t>ул. Советская д.63</t>
  </si>
  <si>
    <t>ул. Советская д.63 кор.1</t>
  </si>
  <si>
    <t>ул. Советская д.71 кор.1</t>
  </si>
  <si>
    <t>Челюскинцев д.53</t>
  </si>
  <si>
    <t xml:space="preserve">ул. Адмирала Кузнецова д. 21 </t>
  </si>
  <si>
    <t>ул. Гуляева д.121 кор.1</t>
  </si>
  <si>
    <t>ул.Кедрова д.39</t>
  </si>
  <si>
    <t>ул. Адмирала Кузнецова д.8 кор.1</t>
  </si>
  <si>
    <t>ул. Адмирала Кузнецова д.10</t>
  </si>
  <si>
    <t>ул. Адмирала Кузнецова д.21 кор.3</t>
  </si>
  <si>
    <t>ул. Адмирала Кузнецова д.24</t>
  </si>
  <si>
    <t>ул. Адмирала Кузнецова д.26</t>
  </si>
  <si>
    <t>ул.Гуляева д.109 кор.1</t>
  </si>
  <si>
    <t>ул.Гуляева д.120 кор.2</t>
  </si>
  <si>
    <t>ул.Гуляева д.120 кор.3</t>
  </si>
  <si>
    <t>ул.Гуляева д.120 кор.4</t>
  </si>
  <si>
    <t>ул. Кедрова д.31</t>
  </si>
  <si>
    <t>ул. Кедрова д.35 кор.1</t>
  </si>
  <si>
    <t>ул. Кедрова д.43</t>
  </si>
  <si>
    <t>ул. Мещерского д.14 кор.1</t>
  </si>
  <si>
    <t>ул. Советская д.44 кор.2</t>
  </si>
  <si>
    <t>ул. Советская д.48</t>
  </si>
  <si>
    <t>ул. Советская д.55 кор.2</t>
  </si>
  <si>
    <t>ул. Советская д.59 кор.1</t>
  </si>
  <si>
    <t>ул. Ярославкая д.56</t>
  </si>
  <si>
    <t>ул. Ярославкая д.61 кор.10</t>
  </si>
  <si>
    <t>ул. Ярославкая д.73 кор.1</t>
  </si>
  <si>
    <t>ул. Ярославкая д.81</t>
  </si>
  <si>
    <t xml:space="preserve">ул. Мещерского д.16 </t>
  </si>
  <si>
    <t>ул. Мещерского д.22</t>
  </si>
  <si>
    <t>ул. Советская д.81</t>
  </si>
  <si>
    <t>ул. Ярославская д.52 кор.2</t>
  </si>
  <si>
    <t>ул. Ярославская д.75</t>
  </si>
  <si>
    <t>деревянные  жилые дома неблагоустроенные с газоснабжением</t>
  </si>
  <si>
    <t>ул. Адмирала Кузнецова д.4 кор.1</t>
  </si>
  <si>
    <t>ул. Адмирала Кузнецова д.6</t>
  </si>
  <si>
    <t>ул. Маяковского д.22</t>
  </si>
  <si>
    <t>ул. Наб. Георгия Седова д.20 кор.1</t>
  </si>
  <si>
    <t>ул. Ярославская д.59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</si>
</sst>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5"/>
  <sheetViews>
    <sheetView tabSelected="1" view="pageBreakPreview" zoomScaleSheetLayoutView="100" zoomScalePageLayoutView="0" workbookViewId="0" topLeftCell="A1">
      <pane xSplit="6" ySplit="9" topLeftCell="DR32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DW48" sqref="DW48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2" width="9.25390625" style="18" customWidth="1"/>
    <col min="13" max="17" width="9.25390625" style="18" hidden="1" customWidth="1"/>
    <col min="18" max="22" width="9.875" style="18" hidden="1" customWidth="1"/>
    <col min="23" max="23" width="9.25390625" style="18" hidden="1" customWidth="1"/>
    <col min="24" max="24" width="21.00390625" style="18" hidden="1" customWidth="1"/>
    <col min="25" max="25" width="6.75390625" style="18" hidden="1" customWidth="1"/>
    <col min="26" max="26" width="5.75390625" style="18" hidden="1" customWidth="1"/>
    <col min="27" max="27" width="8.875" style="18" hidden="1" customWidth="1"/>
    <col min="28" max="28" width="9.25390625" style="18" hidden="1" customWidth="1"/>
    <col min="29" max="31" width="8.875" style="18" hidden="1" customWidth="1"/>
    <col min="32" max="37" width="9.25390625" style="18" customWidth="1"/>
    <col min="38" max="42" width="9.25390625" style="18" hidden="1" customWidth="1"/>
    <col min="43" max="47" width="9.875" style="18" hidden="1" customWidth="1"/>
    <col min="48" max="48" width="9.25390625" style="18" hidden="1" customWidth="1"/>
    <col min="49" max="49" width="21.00390625" style="18" hidden="1" customWidth="1"/>
    <col min="50" max="50" width="6.75390625" style="18" hidden="1" customWidth="1"/>
    <col min="51" max="51" width="5.75390625" style="18" hidden="1" customWidth="1"/>
    <col min="52" max="52" width="8.875" style="18" hidden="1" customWidth="1"/>
    <col min="53" max="53" width="9.25390625" style="18" hidden="1" customWidth="1"/>
    <col min="54" max="56" width="8.875" style="18" hidden="1" customWidth="1"/>
    <col min="57" max="61" width="9.25390625" style="18" customWidth="1"/>
    <col min="62" max="66" width="9.25390625" style="18" hidden="1" customWidth="1"/>
    <col min="67" max="71" width="9.875" style="18" hidden="1" customWidth="1"/>
    <col min="72" max="72" width="9.25390625" style="18" hidden="1" customWidth="1"/>
    <col min="73" max="73" width="21.00390625" style="18" hidden="1" customWidth="1"/>
    <col min="74" max="74" width="6.75390625" style="18" hidden="1" customWidth="1"/>
    <col min="75" max="75" width="5.75390625" style="18" hidden="1" customWidth="1"/>
    <col min="76" max="76" width="8.875" style="18" hidden="1" customWidth="1"/>
    <col min="77" max="77" width="9.25390625" style="18" hidden="1" customWidth="1"/>
    <col min="78" max="80" width="8.875" style="18" hidden="1" customWidth="1"/>
    <col min="81" max="81" width="9.25390625" style="18" customWidth="1"/>
    <col min="82" max="82" width="18.25390625" style="1" customWidth="1"/>
    <col min="83" max="83" width="0.12890625" style="1" hidden="1" customWidth="1"/>
    <col min="84" max="84" width="5.75390625" style="18" customWidth="1"/>
    <col min="85" max="87" width="9.25390625" style="18" customWidth="1"/>
    <col min="88" max="88" width="20.125" style="18" customWidth="1"/>
    <col min="89" max="89" width="6.75390625" style="18" hidden="1" customWidth="1"/>
    <col min="90" max="90" width="5.75390625" style="18" customWidth="1"/>
    <col min="91" max="92" width="8.75390625" style="18" customWidth="1"/>
    <col min="93" max="93" width="9.125" style="18" customWidth="1"/>
    <col min="94" max="94" width="8.125" style="18" customWidth="1"/>
    <col min="95" max="95" width="8.25390625" style="18" customWidth="1"/>
    <col min="96" max="96" width="8.75390625" style="18" customWidth="1"/>
    <col min="97" max="97" width="8.00390625" style="18" customWidth="1"/>
    <col min="98" max="98" width="8.125" style="18" customWidth="1"/>
    <col min="99" max="99" width="8.25390625" style="18" customWidth="1"/>
    <col min="100" max="103" width="8.75390625" style="18" customWidth="1"/>
    <col min="104" max="106" width="9.125" style="18" customWidth="1"/>
    <col min="107" max="110" width="8.75390625" style="18" customWidth="1"/>
    <col min="111" max="111" width="9.00390625" style="18" customWidth="1"/>
    <col min="112" max="112" width="20.125" style="18" customWidth="1"/>
    <col min="113" max="113" width="6.75390625" style="18" hidden="1" customWidth="1"/>
    <col min="114" max="114" width="5.75390625" style="18" customWidth="1"/>
    <col min="115" max="116" width="8.75390625" style="18" customWidth="1"/>
    <col min="117" max="117" width="8.25390625" style="18" customWidth="1"/>
    <col min="118" max="119" width="8.75390625" style="18" customWidth="1"/>
    <col min="120" max="120" width="19.00390625" style="1" customWidth="1"/>
    <col min="121" max="121" width="5.75390625" style="1" customWidth="1"/>
    <col min="122" max="122" width="11.00390625" style="1" customWidth="1"/>
    <col min="123" max="123" width="12.75390625" style="1" customWidth="1"/>
    <col min="124" max="124" width="12.125" style="1" customWidth="1"/>
    <col min="125" max="125" width="19.00390625" style="1" customWidth="1"/>
    <col min="126" max="126" width="5.75390625" style="1" customWidth="1"/>
    <col min="127" max="127" width="8.75390625" style="1" customWidth="1"/>
    <col min="128" max="128" width="9.25390625" style="1" customWidth="1"/>
    <col min="129" max="130" width="16.125" style="0" customWidth="1"/>
  </cols>
  <sheetData>
    <row r="1" spans="1:87" ht="16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/>
      <c r="L1" t="s">
        <v>56</v>
      </c>
      <c r="M1"/>
      <c r="N1"/>
      <c r="AF1"/>
      <c r="AH1"/>
      <c r="AI1"/>
      <c r="AK1"/>
      <c r="AL1"/>
      <c r="AM1"/>
      <c r="BE1"/>
      <c r="BG1"/>
      <c r="BH1"/>
      <c r="BI1"/>
      <c r="BJ1"/>
      <c r="BK1"/>
      <c r="CC1"/>
      <c r="CD1" s="18"/>
      <c r="CE1" s="18"/>
      <c r="CG1" t="s">
        <v>56</v>
      </c>
      <c r="CH1"/>
      <c r="CI1"/>
    </row>
    <row r="2" spans="1:87" ht="16.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/>
      <c r="L2" t="s">
        <v>57</v>
      </c>
      <c r="M2"/>
      <c r="N2"/>
      <c r="AF2"/>
      <c r="AH2"/>
      <c r="AI2"/>
      <c r="AK2"/>
      <c r="AL2"/>
      <c r="AM2"/>
      <c r="BE2"/>
      <c r="BG2"/>
      <c r="BH2"/>
      <c r="BI2"/>
      <c r="BJ2"/>
      <c r="BK2"/>
      <c r="CC2"/>
      <c r="CD2" s="18"/>
      <c r="CE2" s="18"/>
      <c r="CG2" t="s">
        <v>57</v>
      </c>
      <c r="CH2"/>
      <c r="CI2"/>
    </row>
    <row r="3" spans="1:87" ht="16.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/>
      <c r="L3" t="s">
        <v>58</v>
      </c>
      <c r="M3"/>
      <c r="N3"/>
      <c r="AF3"/>
      <c r="AH3"/>
      <c r="AI3"/>
      <c r="AK3"/>
      <c r="AL3"/>
      <c r="AM3"/>
      <c r="BE3"/>
      <c r="BG3"/>
      <c r="BH3"/>
      <c r="BI3"/>
      <c r="BJ3"/>
      <c r="BK3"/>
      <c r="CC3"/>
      <c r="CD3" s="18"/>
      <c r="CE3" s="18"/>
      <c r="CG3" t="s">
        <v>58</v>
      </c>
      <c r="CH3"/>
      <c r="CI3"/>
    </row>
    <row r="4" spans="1:87" ht="16.5" customHeight="1">
      <c r="A4" s="66" t="s">
        <v>29</v>
      </c>
      <c r="B4" s="66"/>
      <c r="C4" s="66"/>
      <c r="D4" s="66"/>
      <c r="E4" s="66"/>
      <c r="F4" s="66"/>
      <c r="G4" s="66"/>
      <c r="H4" s="66"/>
      <c r="I4" s="66"/>
      <c r="J4"/>
      <c r="L4" t="s">
        <v>59</v>
      </c>
      <c r="M4"/>
      <c r="N4"/>
      <c r="AF4"/>
      <c r="AH4"/>
      <c r="AI4"/>
      <c r="AK4"/>
      <c r="AL4"/>
      <c r="AM4"/>
      <c r="BE4"/>
      <c r="BG4"/>
      <c r="BH4"/>
      <c r="BI4"/>
      <c r="BJ4"/>
      <c r="BK4"/>
      <c r="CC4"/>
      <c r="CD4" s="18"/>
      <c r="CE4" s="18"/>
      <c r="CG4" t="s">
        <v>59</v>
      </c>
      <c r="CH4"/>
      <c r="CI4"/>
    </row>
    <row r="5" spans="1:119" ht="16.5" customHeight="1">
      <c r="A5" s="2"/>
      <c r="B5" s="2"/>
      <c r="C5" s="2"/>
      <c r="D5" s="2"/>
      <c r="E5" s="2"/>
      <c r="F5" s="2"/>
      <c r="G5" s="2"/>
      <c r="H5" s="2"/>
      <c r="I5" s="19"/>
      <c r="R5" s="19"/>
      <c r="S5" s="19"/>
      <c r="T5" s="19"/>
      <c r="U5" s="19"/>
      <c r="V5" s="19"/>
      <c r="X5" s="19"/>
      <c r="Y5" s="19"/>
      <c r="Z5" s="19"/>
      <c r="AA5" s="19"/>
      <c r="AC5" s="19"/>
      <c r="AD5" s="19"/>
      <c r="AE5" s="19"/>
      <c r="AQ5" s="19"/>
      <c r="AR5" s="19"/>
      <c r="AS5" s="19"/>
      <c r="AT5" s="19"/>
      <c r="AU5" s="19"/>
      <c r="AW5" s="19"/>
      <c r="AX5" s="19"/>
      <c r="AY5" s="19"/>
      <c r="AZ5" s="19"/>
      <c r="BB5" s="19"/>
      <c r="BC5" s="19"/>
      <c r="BD5" s="19"/>
      <c r="BO5" s="19"/>
      <c r="BP5" s="19"/>
      <c r="BQ5" s="19"/>
      <c r="BR5" s="19"/>
      <c r="BS5" s="19"/>
      <c r="BU5" s="19"/>
      <c r="BV5" s="19"/>
      <c r="BW5" s="19"/>
      <c r="BX5" s="19"/>
      <c r="BZ5" s="19"/>
      <c r="CA5" s="19"/>
      <c r="CB5" s="19"/>
      <c r="CD5" s="2"/>
      <c r="CE5" s="2"/>
      <c r="CF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</row>
    <row r="6" spans="1:2" ht="12.75">
      <c r="A6" s="3" t="s">
        <v>67</v>
      </c>
      <c r="B6" s="3" t="s">
        <v>50</v>
      </c>
    </row>
    <row r="7" spans="1:119" ht="18" customHeight="1">
      <c r="A7" s="77" t="s">
        <v>3</v>
      </c>
      <c r="B7" s="77"/>
      <c r="C7" s="77"/>
      <c r="D7" s="77"/>
      <c r="E7" s="77"/>
      <c r="F7" s="77"/>
      <c r="G7" s="63" t="s">
        <v>28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4"/>
      <c r="DI7" s="54"/>
      <c r="DJ7" s="54"/>
      <c r="DK7" s="54"/>
      <c r="DL7" s="54"/>
      <c r="DM7" s="54"/>
      <c r="DN7" s="54"/>
      <c r="DO7" s="54"/>
    </row>
    <row r="8" spans="1:128" ht="48" customHeight="1">
      <c r="A8" s="77"/>
      <c r="B8" s="77"/>
      <c r="C8" s="77"/>
      <c r="D8" s="77"/>
      <c r="E8" s="77"/>
      <c r="F8" s="78"/>
      <c r="G8" s="74" t="s">
        <v>49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60" t="s">
        <v>43</v>
      </c>
      <c r="Y8" s="61"/>
      <c r="Z8" s="61"/>
      <c r="AA8" s="61"/>
      <c r="AB8" s="61"/>
      <c r="AC8" s="61"/>
      <c r="AD8" s="61"/>
      <c r="AE8" s="61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0" t="s">
        <v>43</v>
      </c>
      <c r="AX8" s="61"/>
      <c r="AY8" s="61"/>
      <c r="AZ8" s="61"/>
      <c r="BA8" s="61"/>
      <c r="BB8" s="61"/>
      <c r="BC8" s="61"/>
      <c r="BD8" s="61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60" t="s">
        <v>43</v>
      </c>
      <c r="BV8" s="61"/>
      <c r="BW8" s="61"/>
      <c r="BX8" s="61"/>
      <c r="BY8" s="61"/>
      <c r="BZ8" s="61"/>
      <c r="CA8" s="61"/>
      <c r="CB8" s="61"/>
      <c r="CC8" s="53"/>
      <c r="CD8" s="60" t="s">
        <v>66</v>
      </c>
      <c r="CE8" s="61"/>
      <c r="CF8" s="61"/>
      <c r="CG8" s="61"/>
      <c r="CH8" s="61"/>
      <c r="CI8" s="61"/>
      <c r="CJ8" s="60" t="s">
        <v>62</v>
      </c>
      <c r="CK8" s="61"/>
      <c r="CL8" s="61"/>
      <c r="CM8" s="61"/>
      <c r="CN8" s="61"/>
      <c r="CO8" s="61"/>
      <c r="CP8" s="61"/>
      <c r="CQ8" s="61"/>
      <c r="CR8" s="61"/>
      <c r="CS8" s="51"/>
      <c r="CT8" s="51"/>
      <c r="CU8" s="51"/>
      <c r="CV8" s="51"/>
      <c r="CW8" s="51"/>
      <c r="CX8" s="51"/>
      <c r="CY8" s="53"/>
      <c r="CZ8" s="53"/>
      <c r="DA8" s="53"/>
      <c r="DB8" s="53"/>
      <c r="DC8" s="53"/>
      <c r="DD8" s="53"/>
      <c r="DE8" s="53"/>
      <c r="DF8" s="53"/>
      <c r="DG8" s="53"/>
      <c r="DH8" s="60" t="s">
        <v>65</v>
      </c>
      <c r="DI8" s="61"/>
      <c r="DJ8" s="61"/>
      <c r="DK8" s="61"/>
      <c r="DL8" s="61"/>
      <c r="DM8" s="61"/>
      <c r="DN8" s="61"/>
      <c r="DO8" s="61"/>
      <c r="DP8" s="60" t="s">
        <v>112</v>
      </c>
      <c r="DQ8" s="61"/>
      <c r="DR8" s="61"/>
      <c r="DS8" s="61"/>
      <c r="DT8" s="61"/>
      <c r="DU8" s="60" t="s">
        <v>63</v>
      </c>
      <c r="DV8" s="61"/>
      <c r="DW8" s="61"/>
      <c r="DX8" s="61"/>
    </row>
    <row r="9" spans="1:128" s="5" customFormat="1" ht="67.5">
      <c r="A9" s="77"/>
      <c r="B9" s="77"/>
      <c r="C9" s="77"/>
      <c r="D9" s="77"/>
      <c r="E9" s="77"/>
      <c r="F9" s="77"/>
      <c r="G9" s="37" t="s">
        <v>4</v>
      </c>
      <c r="H9" s="38" t="s">
        <v>5</v>
      </c>
      <c r="I9" s="36" t="s">
        <v>6</v>
      </c>
      <c r="J9" s="36" t="s">
        <v>68</v>
      </c>
      <c r="K9" s="36" t="s">
        <v>69</v>
      </c>
      <c r="L9" s="36" t="s">
        <v>70</v>
      </c>
      <c r="M9" s="48"/>
      <c r="N9" s="48"/>
      <c r="O9" s="48"/>
      <c r="P9" s="48"/>
      <c r="Q9" s="48"/>
      <c r="R9" s="50"/>
      <c r="S9" s="50"/>
      <c r="T9" s="50"/>
      <c r="U9" s="50"/>
      <c r="V9" s="50"/>
      <c r="W9" s="48"/>
      <c r="X9" s="35" t="s">
        <v>4</v>
      </c>
      <c r="Y9" s="36" t="s">
        <v>5</v>
      </c>
      <c r="Z9" s="36" t="s">
        <v>6</v>
      </c>
      <c r="AA9" s="49"/>
      <c r="AB9" s="49"/>
      <c r="AC9" s="49"/>
      <c r="AD9" s="49"/>
      <c r="AE9" s="49"/>
      <c r="AF9" s="36" t="s">
        <v>71</v>
      </c>
      <c r="AG9" s="36" t="s">
        <v>72</v>
      </c>
      <c r="AH9" s="36" t="s">
        <v>73</v>
      </c>
      <c r="AI9" s="36" t="s">
        <v>74</v>
      </c>
      <c r="AJ9" s="36" t="s">
        <v>75</v>
      </c>
      <c r="AK9" s="36" t="s">
        <v>76</v>
      </c>
      <c r="AL9" s="36" t="s">
        <v>64</v>
      </c>
      <c r="AM9" s="36" t="s">
        <v>64</v>
      </c>
      <c r="AN9" s="36" t="s">
        <v>64</v>
      </c>
      <c r="AO9" s="36" t="s">
        <v>64</v>
      </c>
      <c r="AP9" s="36" t="s">
        <v>64</v>
      </c>
      <c r="AQ9" s="36" t="s">
        <v>64</v>
      </c>
      <c r="AR9" s="36" t="s">
        <v>64</v>
      </c>
      <c r="AS9" s="36" t="s">
        <v>64</v>
      </c>
      <c r="AT9" s="36" t="s">
        <v>64</v>
      </c>
      <c r="AU9" s="36" t="s">
        <v>64</v>
      </c>
      <c r="AV9" s="36" t="s">
        <v>64</v>
      </c>
      <c r="AW9" s="36" t="s">
        <v>64</v>
      </c>
      <c r="AX9" s="36" t="s">
        <v>64</v>
      </c>
      <c r="AY9" s="36" t="s">
        <v>64</v>
      </c>
      <c r="AZ9" s="36" t="s">
        <v>64</v>
      </c>
      <c r="BA9" s="36" t="s">
        <v>64</v>
      </c>
      <c r="BB9" s="36" t="s">
        <v>64</v>
      </c>
      <c r="BC9" s="36" t="s">
        <v>64</v>
      </c>
      <c r="BD9" s="36" t="s">
        <v>64</v>
      </c>
      <c r="BE9" s="36" t="s">
        <v>77</v>
      </c>
      <c r="BF9" s="36" t="s">
        <v>78</v>
      </c>
      <c r="BG9" s="36" t="s">
        <v>79</v>
      </c>
      <c r="BH9" s="36" t="s">
        <v>80</v>
      </c>
      <c r="BI9" s="36" t="s">
        <v>81</v>
      </c>
      <c r="BJ9" s="48"/>
      <c r="BK9" s="48"/>
      <c r="BL9" s="48"/>
      <c r="BM9" s="48"/>
      <c r="BN9" s="48"/>
      <c r="BO9" s="50"/>
      <c r="BP9" s="50"/>
      <c r="BQ9" s="50"/>
      <c r="BR9" s="50"/>
      <c r="BS9" s="50"/>
      <c r="BT9" s="48"/>
      <c r="BU9" s="35" t="s">
        <v>4</v>
      </c>
      <c r="BV9" s="36" t="s">
        <v>5</v>
      </c>
      <c r="BW9" s="36" t="s">
        <v>6</v>
      </c>
      <c r="BX9" s="49"/>
      <c r="BY9" s="49"/>
      <c r="BZ9" s="49"/>
      <c r="CA9" s="49"/>
      <c r="CB9" s="49"/>
      <c r="CC9" s="36" t="s">
        <v>82</v>
      </c>
      <c r="CD9" s="37" t="s">
        <v>4</v>
      </c>
      <c r="CE9" s="38" t="s">
        <v>5</v>
      </c>
      <c r="CF9" s="36" t="s">
        <v>6</v>
      </c>
      <c r="CG9" s="36" t="s">
        <v>83</v>
      </c>
      <c r="CH9" s="36" t="s">
        <v>84</v>
      </c>
      <c r="CI9" s="36" t="s">
        <v>85</v>
      </c>
      <c r="CJ9" s="35" t="s">
        <v>4</v>
      </c>
      <c r="CK9" s="36" t="s">
        <v>5</v>
      </c>
      <c r="CL9" s="36" t="s">
        <v>6</v>
      </c>
      <c r="CM9" s="36" t="s">
        <v>86</v>
      </c>
      <c r="CN9" s="36" t="s">
        <v>87</v>
      </c>
      <c r="CO9" s="36" t="s">
        <v>88</v>
      </c>
      <c r="CP9" s="36" t="s">
        <v>89</v>
      </c>
      <c r="CQ9" s="36" t="s">
        <v>90</v>
      </c>
      <c r="CR9" s="36" t="s">
        <v>91</v>
      </c>
      <c r="CS9" s="36" t="s">
        <v>92</v>
      </c>
      <c r="CT9" s="36" t="s">
        <v>93</v>
      </c>
      <c r="CU9" s="36" t="s">
        <v>94</v>
      </c>
      <c r="CV9" s="36" t="s">
        <v>95</v>
      </c>
      <c r="CW9" s="36" t="s">
        <v>96</v>
      </c>
      <c r="CX9" s="36" t="s">
        <v>97</v>
      </c>
      <c r="CY9" s="36" t="s">
        <v>98</v>
      </c>
      <c r="CZ9" s="36" t="s">
        <v>99</v>
      </c>
      <c r="DA9" s="36" t="s">
        <v>100</v>
      </c>
      <c r="DB9" s="36" t="s">
        <v>101</v>
      </c>
      <c r="DC9" s="36" t="s">
        <v>102</v>
      </c>
      <c r="DD9" s="36" t="s">
        <v>103</v>
      </c>
      <c r="DE9" s="36" t="s">
        <v>104</v>
      </c>
      <c r="DF9" s="36" t="s">
        <v>105</v>
      </c>
      <c r="DG9" s="36" t="s">
        <v>106</v>
      </c>
      <c r="DH9" s="35" t="s">
        <v>4</v>
      </c>
      <c r="DI9" s="36" t="s">
        <v>5</v>
      </c>
      <c r="DJ9" s="36" t="s">
        <v>6</v>
      </c>
      <c r="DK9" s="36" t="s">
        <v>107</v>
      </c>
      <c r="DL9" s="36" t="s">
        <v>108</v>
      </c>
      <c r="DM9" s="36" t="s">
        <v>109</v>
      </c>
      <c r="DN9" s="36" t="s">
        <v>110</v>
      </c>
      <c r="DO9" s="36" t="s">
        <v>111</v>
      </c>
      <c r="DP9" s="35" t="s">
        <v>4</v>
      </c>
      <c r="DQ9" s="36" t="s">
        <v>6</v>
      </c>
      <c r="DR9" s="36" t="s">
        <v>113</v>
      </c>
      <c r="DS9" s="36" t="s">
        <v>114</v>
      </c>
      <c r="DT9" s="36" t="s">
        <v>115</v>
      </c>
      <c r="DU9" s="35" t="s">
        <v>4</v>
      </c>
      <c r="DV9" s="36" t="s">
        <v>6</v>
      </c>
      <c r="DW9" s="36" t="s">
        <v>116</v>
      </c>
      <c r="DX9" s="36" t="s">
        <v>117</v>
      </c>
    </row>
    <row r="10" spans="1:128" ht="12.75">
      <c r="A10" s="70" t="s">
        <v>7</v>
      </c>
      <c r="B10" s="70"/>
      <c r="C10" s="70"/>
      <c r="D10" s="70"/>
      <c r="E10" s="70"/>
      <c r="F10" s="70"/>
      <c r="G10" s="7"/>
      <c r="H10" s="8">
        <f aca="true" t="shared" si="0" ref="H10:Q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aca="true" t="shared" si="1" ref="R10:W10">SUM(R11:R14)</f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2"/>
      <c r="Y10" s="20">
        <f aca="true" t="shared" si="2" ref="Y10:AE10">SUM(Y11:Y14)</f>
        <v>0</v>
      </c>
      <c r="Z10" s="44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aca="true" t="shared" si="3" ref="AF10:AO10">SUM(AF11:AF14)</f>
        <v>0</v>
      </c>
      <c r="AG10" s="21">
        <f t="shared" si="3"/>
        <v>0</v>
      </c>
      <c r="AH10" s="21">
        <f t="shared" si="3"/>
        <v>0</v>
      </c>
      <c r="AI10" s="21">
        <f t="shared" si="3"/>
        <v>0</v>
      </c>
      <c r="AJ10" s="21">
        <f t="shared" si="3"/>
        <v>0</v>
      </c>
      <c r="AK10" s="21">
        <f t="shared" si="3"/>
        <v>0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aca="true" t="shared" si="4" ref="AP10:AV10">SUM(AP11:AP14)</f>
        <v>0</v>
      </c>
      <c r="AQ10" s="21">
        <f t="shared" si="4"/>
        <v>0</v>
      </c>
      <c r="AR10" s="21">
        <f t="shared" si="4"/>
        <v>0</v>
      </c>
      <c r="AS10" s="21">
        <f t="shared" si="4"/>
        <v>0</v>
      </c>
      <c r="AT10" s="21">
        <f t="shared" si="4"/>
        <v>0</v>
      </c>
      <c r="AU10" s="21">
        <f t="shared" si="4"/>
        <v>0</v>
      </c>
      <c r="AV10" s="21">
        <f t="shared" si="4"/>
        <v>0</v>
      </c>
      <c r="AW10" s="22"/>
      <c r="AX10" s="20">
        <f aca="true" t="shared" si="5" ref="AX10:BD10">SUM(AX11:AX14)</f>
        <v>0</v>
      </c>
      <c r="AY10" s="44">
        <f t="shared" si="5"/>
        <v>0</v>
      </c>
      <c r="AZ10" s="21">
        <f t="shared" si="5"/>
        <v>0</v>
      </c>
      <c r="BA10" s="21">
        <f t="shared" si="5"/>
        <v>0</v>
      </c>
      <c r="BB10" s="21">
        <f t="shared" si="5"/>
        <v>0</v>
      </c>
      <c r="BC10" s="21">
        <f t="shared" si="5"/>
        <v>0</v>
      </c>
      <c r="BD10" s="21">
        <f t="shared" si="5"/>
        <v>0</v>
      </c>
      <c r="BE10" s="21">
        <f aca="true" t="shared" si="6" ref="BE10:BM10">SUM(BE11:BE14)</f>
        <v>0</v>
      </c>
      <c r="BF10" s="21">
        <f t="shared" si="6"/>
        <v>0</v>
      </c>
      <c r="BG10" s="21">
        <f t="shared" si="6"/>
        <v>0</v>
      </c>
      <c r="BH10" s="21">
        <f t="shared" si="6"/>
        <v>0</v>
      </c>
      <c r="BI10" s="21">
        <f t="shared" si="6"/>
        <v>0</v>
      </c>
      <c r="BJ10" s="21">
        <f t="shared" si="6"/>
        <v>0</v>
      </c>
      <c r="BK10" s="21">
        <f t="shared" si="6"/>
        <v>0</v>
      </c>
      <c r="BL10" s="21">
        <f t="shared" si="6"/>
        <v>0</v>
      </c>
      <c r="BM10" s="21">
        <f t="shared" si="6"/>
        <v>0</v>
      </c>
      <c r="BN10" s="21">
        <f aca="true" t="shared" si="7" ref="BN10:BT10">SUM(BN11:BN14)</f>
        <v>0</v>
      </c>
      <c r="BO10" s="21">
        <f t="shared" si="7"/>
        <v>0</v>
      </c>
      <c r="BP10" s="21">
        <f t="shared" si="7"/>
        <v>0</v>
      </c>
      <c r="BQ10" s="21">
        <f t="shared" si="7"/>
        <v>0</v>
      </c>
      <c r="BR10" s="21">
        <f t="shared" si="7"/>
        <v>0</v>
      </c>
      <c r="BS10" s="21">
        <f t="shared" si="7"/>
        <v>0</v>
      </c>
      <c r="BT10" s="21">
        <f t="shared" si="7"/>
        <v>0</v>
      </c>
      <c r="BU10" s="22"/>
      <c r="BV10" s="20">
        <f aca="true" t="shared" si="8" ref="BV10:CB10">SUM(BV11:BV14)</f>
        <v>0</v>
      </c>
      <c r="BW10" s="44">
        <f t="shared" si="8"/>
        <v>0</v>
      </c>
      <c r="BX10" s="21">
        <f t="shared" si="8"/>
        <v>0</v>
      </c>
      <c r="BY10" s="21">
        <f t="shared" si="8"/>
        <v>0</v>
      </c>
      <c r="BZ10" s="21">
        <f t="shared" si="8"/>
        <v>0</v>
      </c>
      <c r="CA10" s="21">
        <f t="shared" si="8"/>
        <v>0</v>
      </c>
      <c r="CB10" s="21">
        <f t="shared" si="8"/>
        <v>0</v>
      </c>
      <c r="CC10" s="21">
        <f>SUM(CC11:CC14)</f>
        <v>0</v>
      </c>
      <c r="CD10" s="7"/>
      <c r="CE10" s="8">
        <f>SUM(CE11:CE14)</f>
        <v>0</v>
      </c>
      <c r="CF10" s="39">
        <f>SUM(CF11:CF14)</f>
        <v>0</v>
      </c>
      <c r="CG10" s="21">
        <f>SUM(CG11:CG14)</f>
        <v>0</v>
      </c>
      <c r="CH10" s="21">
        <f>SUM(CH11:CH14)</f>
        <v>0</v>
      </c>
      <c r="CI10" s="21">
        <f>SUM(CI11:CI14)</f>
        <v>0</v>
      </c>
      <c r="CJ10" s="7"/>
      <c r="CK10" s="20">
        <f>SUM(CK11:CK14)</f>
        <v>0</v>
      </c>
      <c r="CL10" s="44">
        <f>SUM(CL11:CL14)</f>
        <v>0</v>
      </c>
      <c r="CM10" s="21">
        <f aca="true" t="shared" si="9" ref="CM10:CR10">SUM(CM11:CM14)</f>
        <v>0</v>
      </c>
      <c r="CN10" s="21">
        <f t="shared" si="9"/>
        <v>0</v>
      </c>
      <c r="CO10" s="21">
        <f t="shared" si="9"/>
        <v>0</v>
      </c>
      <c r="CP10" s="21">
        <f t="shared" si="9"/>
        <v>0</v>
      </c>
      <c r="CQ10" s="21">
        <f t="shared" si="9"/>
        <v>0</v>
      </c>
      <c r="CR10" s="21">
        <f t="shared" si="9"/>
        <v>0</v>
      </c>
      <c r="CS10" s="21">
        <f aca="true" t="shared" si="10" ref="CS10:CX10">SUM(CS11:CS14)</f>
        <v>0</v>
      </c>
      <c r="CT10" s="21">
        <f t="shared" si="10"/>
        <v>0</v>
      </c>
      <c r="CU10" s="21">
        <f t="shared" si="10"/>
        <v>0</v>
      </c>
      <c r="CV10" s="21">
        <f t="shared" si="10"/>
        <v>0</v>
      </c>
      <c r="CW10" s="21">
        <f t="shared" si="10"/>
        <v>0</v>
      </c>
      <c r="CX10" s="21">
        <f t="shared" si="10"/>
        <v>0</v>
      </c>
      <c r="CY10" s="21">
        <f aca="true" t="shared" si="11" ref="CY10:DD10">SUM(CY11:CY14)</f>
        <v>0</v>
      </c>
      <c r="CZ10" s="21">
        <f t="shared" si="11"/>
        <v>0</v>
      </c>
      <c r="DA10" s="21">
        <f t="shared" si="11"/>
        <v>0</v>
      </c>
      <c r="DB10" s="21">
        <f t="shared" si="11"/>
        <v>0</v>
      </c>
      <c r="DC10" s="21">
        <f t="shared" si="11"/>
        <v>0</v>
      </c>
      <c r="DD10" s="21">
        <f t="shared" si="11"/>
        <v>0</v>
      </c>
      <c r="DE10" s="21">
        <f>SUM(DE11:DE14)</f>
        <v>0</v>
      </c>
      <c r="DF10" s="21">
        <f>SUM(DF11:DF14)</f>
        <v>0</v>
      </c>
      <c r="DG10" s="21">
        <f>SUM(DG11:DG14)</f>
        <v>0</v>
      </c>
      <c r="DH10" s="22"/>
      <c r="DI10" s="20">
        <f aca="true" t="shared" si="12" ref="DI10:DO10">SUM(DI11:DI14)</f>
        <v>0</v>
      </c>
      <c r="DJ10" s="55">
        <f t="shared" si="12"/>
        <v>0</v>
      </c>
      <c r="DK10" s="21">
        <f t="shared" si="12"/>
        <v>0</v>
      </c>
      <c r="DL10" s="21">
        <f t="shared" si="12"/>
        <v>0</v>
      </c>
      <c r="DM10" s="21">
        <f t="shared" si="12"/>
        <v>0</v>
      </c>
      <c r="DN10" s="21">
        <f t="shared" si="12"/>
        <v>0</v>
      </c>
      <c r="DO10" s="21">
        <f t="shared" si="12"/>
        <v>0</v>
      </c>
      <c r="DP10" s="7"/>
      <c r="DQ10" s="39">
        <f>SUM(DQ11:DQ14)</f>
        <v>0</v>
      </c>
      <c r="DR10" s="21">
        <f>SUM(DR11:DR14)</f>
        <v>0</v>
      </c>
      <c r="DS10" s="21">
        <f>SUM(DS11:DS14)</f>
        <v>0</v>
      </c>
      <c r="DT10" s="21">
        <f>SUM(DT11:DT14)</f>
        <v>0</v>
      </c>
      <c r="DU10" s="7"/>
      <c r="DV10" s="39">
        <f>SUM(DV11:DV14)</f>
        <v>0</v>
      </c>
      <c r="DW10" s="21">
        <f>SUM(DW11:DW14)</f>
        <v>0</v>
      </c>
      <c r="DX10" s="21">
        <f>SUM(DX11:DX14)</f>
        <v>0</v>
      </c>
    </row>
    <row r="11" spans="1:128" ht="12.75">
      <c r="A11" s="62" t="s">
        <v>8</v>
      </c>
      <c r="B11" s="62"/>
      <c r="C11" s="62"/>
      <c r="D11" s="62"/>
      <c r="E11" s="62"/>
      <c r="F11" s="62"/>
      <c r="G11" s="9" t="s">
        <v>9</v>
      </c>
      <c r="H11" s="10">
        <v>0</v>
      </c>
      <c r="I11" s="12">
        <v>0</v>
      </c>
      <c r="J11" s="24">
        <f>$H$40*$H$11/100*12*J39</f>
        <v>0</v>
      </c>
      <c r="K11" s="24">
        <f>$H$40*$H$11/100*12*K39</f>
        <v>0</v>
      </c>
      <c r="L11" s="24">
        <f>$H$40*$H$11/100*12*L39</f>
        <v>0</v>
      </c>
      <c r="M11" s="24">
        <f aca="true" t="shared" si="13" ref="M11:W11">$H$40*$H$11/100*12*M39</f>
        <v>0</v>
      </c>
      <c r="N11" s="24">
        <f t="shared" si="13"/>
        <v>0</v>
      </c>
      <c r="O11" s="24">
        <f t="shared" si="13"/>
        <v>0</v>
      </c>
      <c r="P11" s="24">
        <f t="shared" si="13"/>
        <v>0</v>
      </c>
      <c r="Q11" s="24">
        <f t="shared" si="13"/>
        <v>0</v>
      </c>
      <c r="R11" s="24">
        <f t="shared" si="13"/>
        <v>0</v>
      </c>
      <c r="S11" s="24">
        <f t="shared" si="13"/>
        <v>0</v>
      </c>
      <c r="T11" s="24">
        <f t="shared" si="13"/>
        <v>0</v>
      </c>
      <c r="U11" s="24">
        <f t="shared" si="13"/>
        <v>0</v>
      </c>
      <c r="V11" s="24">
        <f t="shared" si="13"/>
        <v>0</v>
      </c>
      <c r="W11" s="24">
        <f t="shared" si="13"/>
        <v>0</v>
      </c>
      <c r="X11" s="25" t="s">
        <v>9</v>
      </c>
      <c r="Y11" s="23">
        <v>0</v>
      </c>
      <c r="Z11" s="45">
        <v>0</v>
      </c>
      <c r="AA11" s="24">
        <f aca="true" t="shared" si="14" ref="AA11:AK11">$H$40*$H$11/100*12*AA39</f>
        <v>0</v>
      </c>
      <c r="AB11" s="24">
        <f t="shared" si="14"/>
        <v>0</v>
      </c>
      <c r="AC11" s="24">
        <f t="shared" si="14"/>
        <v>0</v>
      </c>
      <c r="AD11" s="24">
        <f t="shared" si="14"/>
        <v>0</v>
      </c>
      <c r="AE11" s="24">
        <f t="shared" si="14"/>
        <v>0</v>
      </c>
      <c r="AF11" s="24">
        <f t="shared" si="14"/>
        <v>0</v>
      </c>
      <c r="AG11" s="24">
        <f t="shared" si="14"/>
        <v>0</v>
      </c>
      <c r="AH11" s="24">
        <f t="shared" si="14"/>
        <v>0</v>
      </c>
      <c r="AI11" s="24">
        <f t="shared" si="14"/>
        <v>0</v>
      </c>
      <c r="AJ11" s="24">
        <f t="shared" si="14"/>
        <v>0</v>
      </c>
      <c r="AK11" s="24">
        <f t="shared" si="14"/>
        <v>0</v>
      </c>
      <c r="AL11" s="24">
        <f aca="true" t="shared" si="15" ref="AL11:AV11">$H$40*$H$11/100*12*AL39</f>
        <v>0</v>
      </c>
      <c r="AM11" s="24">
        <f t="shared" si="15"/>
        <v>0</v>
      </c>
      <c r="AN11" s="24">
        <f t="shared" si="15"/>
        <v>0</v>
      </c>
      <c r="AO11" s="24">
        <f t="shared" si="15"/>
        <v>0</v>
      </c>
      <c r="AP11" s="24">
        <f t="shared" si="15"/>
        <v>0</v>
      </c>
      <c r="AQ11" s="24">
        <f t="shared" si="15"/>
        <v>0</v>
      </c>
      <c r="AR11" s="24">
        <f t="shared" si="15"/>
        <v>0</v>
      </c>
      <c r="AS11" s="24">
        <f t="shared" si="15"/>
        <v>0</v>
      </c>
      <c r="AT11" s="24">
        <f t="shared" si="15"/>
        <v>0</v>
      </c>
      <c r="AU11" s="24">
        <f t="shared" si="15"/>
        <v>0</v>
      </c>
      <c r="AV11" s="24">
        <f t="shared" si="15"/>
        <v>0</v>
      </c>
      <c r="AW11" s="25" t="s">
        <v>9</v>
      </c>
      <c r="AX11" s="23">
        <v>0</v>
      </c>
      <c r="AY11" s="45">
        <v>0</v>
      </c>
      <c r="AZ11" s="24">
        <f aca="true" t="shared" si="16" ref="AZ11:BI11">$H$40*$H$11/100*12*AZ39</f>
        <v>0</v>
      </c>
      <c r="BA11" s="24">
        <f t="shared" si="16"/>
        <v>0</v>
      </c>
      <c r="BB11" s="24">
        <f t="shared" si="16"/>
        <v>0</v>
      </c>
      <c r="BC11" s="24">
        <f t="shared" si="16"/>
        <v>0</v>
      </c>
      <c r="BD11" s="24">
        <f t="shared" si="16"/>
        <v>0</v>
      </c>
      <c r="BE11" s="24">
        <f t="shared" si="16"/>
        <v>0</v>
      </c>
      <c r="BF11" s="24">
        <f t="shared" si="16"/>
        <v>0</v>
      </c>
      <c r="BG11" s="24">
        <f t="shared" si="16"/>
        <v>0</v>
      </c>
      <c r="BH11" s="24">
        <f t="shared" si="16"/>
        <v>0</v>
      </c>
      <c r="BI11" s="24">
        <f t="shared" si="16"/>
        <v>0</v>
      </c>
      <c r="BJ11" s="24">
        <f aca="true" t="shared" si="17" ref="BJ11:BT11">$H$40*$H$11/100*12*BJ39</f>
        <v>0</v>
      </c>
      <c r="BK11" s="24">
        <f t="shared" si="17"/>
        <v>0</v>
      </c>
      <c r="BL11" s="24">
        <f t="shared" si="17"/>
        <v>0</v>
      </c>
      <c r="BM11" s="24">
        <f t="shared" si="17"/>
        <v>0</v>
      </c>
      <c r="BN11" s="24">
        <f t="shared" si="17"/>
        <v>0</v>
      </c>
      <c r="BO11" s="24">
        <f t="shared" si="17"/>
        <v>0</v>
      </c>
      <c r="BP11" s="24">
        <f t="shared" si="17"/>
        <v>0</v>
      </c>
      <c r="BQ11" s="24">
        <f t="shared" si="17"/>
        <v>0</v>
      </c>
      <c r="BR11" s="24">
        <f t="shared" si="17"/>
        <v>0</v>
      </c>
      <c r="BS11" s="24">
        <f t="shared" si="17"/>
        <v>0</v>
      </c>
      <c r="BT11" s="24">
        <f t="shared" si="17"/>
        <v>0</v>
      </c>
      <c r="BU11" s="25" t="s">
        <v>9</v>
      </c>
      <c r="BV11" s="23">
        <v>0</v>
      </c>
      <c r="BW11" s="45">
        <v>0</v>
      </c>
      <c r="BX11" s="24">
        <f aca="true" t="shared" si="18" ref="BX11:CC11">$H$40*$H$11/100*12*BX39</f>
        <v>0</v>
      </c>
      <c r="BY11" s="24">
        <f t="shared" si="18"/>
        <v>0</v>
      </c>
      <c r="BZ11" s="24">
        <f t="shared" si="18"/>
        <v>0</v>
      </c>
      <c r="CA11" s="24">
        <f t="shared" si="18"/>
        <v>0</v>
      </c>
      <c r="CB11" s="24">
        <f t="shared" si="18"/>
        <v>0</v>
      </c>
      <c r="CC11" s="24">
        <f t="shared" si="18"/>
        <v>0</v>
      </c>
      <c r="CD11" s="9" t="s">
        <v>9</v>
      </c>
      <c r="CE11" s="10">
        <v>0</v>
      </c>
      <c r="CF11" s="12">
        <v>0</v>
      </c>
      <c r="CG11" s="24">
        <f>$H$40*$H$11/100*12*CG39</f>
        <v>0</v>
      </c>
      <c r="CH11" s="24">
        <f>$H$40*$H$11/100*12*CH39</f>
        <v>0</v>
      </c>
      <c r="CI11" s="24">
        <f>$H$40*$H$11/100*12*CI39</f>
        <v>0</v>
      </c>
      <c r="CJ11" s="9" t="s">
        <v>9</v>
      </c>
      <c r="CK11" s="23">
        <v>0</v>
      </c>
      <c r="CL11" s="45">
        <v>0</v>
      </c>
      <c r="CM11" s="24">
        <f aca="true" t="shared" si="19" ref="CM11:CR11">$H$40*$H$11/100*12*CM39</f>
        <v>0</v>
      </c>
      <c r="CN11" s="24">
        <f t="shared" si="19"/>
        <v>0</v>
      </c>
      <c r="CO11" s="24">
        <f t="shared" si="19"/>
        <v>0</v>
      </c>
      <c r="CP11" s="24">
        <f t="shared" si="19"/>
        <v>0</v>
      </c>
      <c r="CQ11" s="24">
        <f t="shared" si="19"/>
        <v>0</v>
      </c>
      <c r="CR11" s="24">
        <f t="shared" si="19"/>
        <v>0</v>
      </c>
      <c r="CS11" s="24">
        <f aca="true" t="shared" si="20" ref="CS11:CX11">$H$40*$H$11/100*12*CS39</f>
        <v>0</v>
      </c>
      <c r="CT11" s="24">
        <f t="shared" si="20"/>
        <v>0</v>
      </c>
      <c r="CU11" s="24">
        <f t="shared" si="20"/>
        <v>0</v>
      </c>
      <c r="CV11" s="24">
        <f t="shared" si="20"/>
        <v>0</v>
      </c>
      <c r="CW11" s="24">
        <f t="shared" si="20"/>
        <v>0</v>
      </c>
      <c r="CX11" s="24">
        <f t="shared" si="20"/>
        <v>0</v>
      </c>
      <c r="CY11" s="24">
        <f aca="true" t="shared" si="21" ref="CY11:DD11">$H$40*$H$11/100*12*CY39</f>
        <v>0</v>
      </c>
      <c r="CZ11" s="24">
        <f t="shared" si="21"/>
        <v>0</v>
      </c>
      <c r="DA11" s="24">
        <f t="shared" si="21"/>
        <v>0</v>
      </c>
      <c r="DB11" s="24">
        <f t="shared" si="21"/>
        <v>0</v>
      </c>
      <c r="DC11" s="24">
        <f t="shared" si="21"/>
        <v>0</v>
      </c>
      <c r="DD11" s="24">
        <f t="shared" si="21"/>
        <v>0</v>
      </c>
      <c r="DE11" s="24">
        <f>$H$40*$H$11/100*12*DE39</f>
        <v>0</v>
      </c>
      <c r="DF11" s="24">
        <f>$H$40*$H$11/100*12*DF39</f>
        <v>0</v>
      </c>
      <c r="DG11" s="24">
        <f>$H$40*$H$11/100*12*DG39</f>
        <v>0</v>
      </c>
      <c r="DH11" s="25" t="s">
        <v>9</v>
      </c>
      <c r="DI11" s="23">
        <v>0</v>
      </c>
      <c r="DJ11" s="25">
        <v>0</v>
      </c>
      <c r="DK11" s="24">
        <f>$H$40*$H$11/100*12*DK39</f>
        <v>0</v>
      </c>
      <c r="DL11" s="24">
        <f>$H$40*$H$11/100*12*DL39</f>
        <v>0</v>
      </c>
      <c r="DM11" s="24">
        <f>$H$40*$H$11/100*12*DM39</f>
        <v>0</v>
      </c>
      <c r="DN11" s="24">
        <f>$H$40*$H$11/100*12*DN39</f>
        <v>0</v>
      </c>
      <c r="DO11" s="24">
        <f>$H$40*$H$11/100*12*DO39</f>
        <v>0</v>
      </c>
      <c r="DP11" s="9" t="s">
        <v>9</v>
      </c>
      <c r="DQ11" s="12">
        <v>0</v>
      </c>
      <c r="DR11" s="24">
        <f>$H$40*$H$11/100*12*DR39</f>
        <v>0</v>
      </c>
      <c r="DS11" s="24">
        <f>$H$40*$H$11/100*12*DS39</f>
        <v>0</v>
      </c>
      <c r="DT11" s="24">
        <f>$H$40*$H$11/100*12*DT39</f>
        <v>0</v>
      </c>
      <c r="DU11" s="9" t="s">
        <v>9</v>
      </c>
      <c r="DV11" s="12">
        <v>0</v>
      </c>
      <c r="DW11" s="24">
        <f>$H$40*$H$11/100*12*DW39</f>
        <v>0</v>
      </c>
      <c r="DX11" s="24">
        <f>$H$40*$H$11/100*12*DX39</f>
        <v>0</v>
      </c>
    </row>
    <row r="12" spans="1:128" ht="12.75">
      <c r="A12" s="62" t="s">
        <v>10</v>
      </c>
      <c r="B12" s="62"/>
      <c r="C12" s="62"/>
      <c r="D12" s="62"/>
      <c r="E12" s="62"/>
      <c r="F12" s="62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5" t="s">
        <v>9</v>
      </c>
      <c r="Y12" s="23">
        <v>0</v>
      </c>
      <c r="Z12" s="45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5" t="s">
        <v>9</v>
      </c>
      <c r="AX12" s="23">
        <v>0</v>
      </c>
      <c r="AY12" s="45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5" t="s">
        <v>9</v>
      </c>
      <c r="BV12" s="23">
        <v>0</v>
      </c>
      <c r="BW12" s="45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9" t="s">
        <v>9</v>
      </c>
      <c r="CE12" s="10">
        <v>0</v>
      </c>
      <c r="CF12" s="12">
        <v>0</v>
      </c>
      <c r="CG12" s="24">
        <v>0</v>
      </c>
      <c r="CH12" s="24">
        <v>0</v>
      </c>
      <c r="CI12" s="24">
        <v>0</v>
      </c>
      <c r="CJ12" s="9" t="s">
        <v>9</v>
      </c>
      <c r="CK12" s="23">
        <v>0</v>
      </c>
      <c r="CL12" s="45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5" t="s">
        <v>9</v>
      </c>
      <c r="DI12" s="23">
        <v>0</v>
      </c>
      <c r="DJ12" s="25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9" t="s">
        <v>9</v>
      </c>
      <c r="DQ12" s="12">
        <v>0</v>
      </c>
      <c r="DR12" s="24">
        <v>0</v>
      </c>
      <c r="DS12" s="24">
        <v>0</v>
      </c>
      <c r="DT12" s="24">
        <v>0</v>
      </c>
      <c r="DU12" s="9" t="s">
        <v>9</v>
      </c>
      <c r="DV12" s="12">
        <v>0</v>
      </c>
      <c r="DW12" s="24">
        <v>0</v>
      </c>
      <c r="DX12" s="24">
        <v>0</v>
      </c>
    </row>
    <row r="13" spans="1:128" ht="12.75">
      <c r="A13" s="62" t="s">
        <v>11</v>
      </c>
      <c r="B13" s="62"/>
      <c r="C13" s="62"/>
      <c r="D13" s="62"/>
      <c r="E13" s="62"/>
      <c r="F13" s="62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5" t="s">
        <v>9</v>
      </c>
      <c r="Y13" s="23">
        <v>0</v>
      </c>
      <c r="Z13" s="45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5" t="s">
        <v>9</v>
      </c>
      <c r="AX13" s="23">
        <v>0</v>
      </c>
      <c r="AY13" s="45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5" t="s">
        <v>9</v>
      </c>
      <c r="BV13" s="23">
        <v>0</v>
      </c>
      <c r="BW13" s="45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9" t="s">
        <v>9</v>
      </c>
      <c r="CE13" s="10">
        <v>0</v>
      </c>
      <c r="CF13" s="12">
        <v>0</v>
      </c>
      <c r="CG13" s="24">
        <v>0</v>
      </c>
      <c r="CH13" s="24">
        <v>0</v>
      </c>
      <c r="CI13" s="24">
        <v>0</v>
      </c>
      <c r="CJ13" s="9" t="s">
        <v>9</v>
      </c>
      <c r="CK13" s="23">
        <v>0</v>
      </c>
      <c r="CL13" s="45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5" t="s">
        <v>9</v>
      </c>
      <c r="DI13" s="23">
        <v>0</v>
      </c>
      <c r="DJ13" s="25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9" t="s">
        <v>9</v>
      </c>
      <c r="DQ13" s="12">
        <v>0</v>
      </c>
      <c r="DR13" s="24">
        <v>0</v>
      </c>
      <c r="DS13" s="24">
        <v>0</v>
      </c>
      <c r="DT13" s="24">
        <v>0</v>
      </c>
      <c r="DU13" s="9" t="s">
        <v>9</v>
      </c>
      <c r="DV13" s="12">
        <v>0</v>
      </c>
      <c r="DW13" s="24">
        <v>0</v>
      </c>
      <c r="DX13" s="24">
        <v>0</v>
      </c>
    </row>
    <row r="14" spans="1:128" ht="12.75">
      <c r="A14" s="62" t="s">
        <v>12</v>
      </c>
      <c r="B14" s="62"/>
      <c r="C14" s="62"/>
      <c r="D14" s="62"/>
      <c r="E14" s="62"/>
      <c r="F14" s="62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5" t="s">
        <v>13</v>
      </c>
      <c r="Y14" s="23">
        <v>0</v>
      </c>
      <c r="Z14" s="45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5" t="s">
        <v>13</v>
      </c>
      <c r="AX14" s="23">
        <v>0</v>
      </c>
      <c r="AY14" s="45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5" t="s">
        <v>13</v>
      </c>
      <c r="BV14" s="23">
        <v>0</v>
      </c>
      <c r="BW14" s="45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9" t="s">
        <v>13</v>
      </c>
      <c r="CE14" s="10">
        <v>0</v>
      </c>
      <c r="CF14" s="12">
        <v>0</v>
      </c>
      <c r="CG14" s="24">
        <v>0</v>
      </c>
      <c r="CH14" s="24">
        <v>0</v>
      </c>
      <c r="CI14" s="24">
        <v>0</v>
      </c>
      <c r="CJ14" s="9" t="s">
        <v>13</v>
      </c>
      <c r="CK14" s="23">
        <v>0</v>
      </c>
      <c r="CL14" s="45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5" t="s">
        <v>13</v>
      </c>
      <c r="DI14" s="23">
        <v>0</v>
      </c>
      <c r="DJ14" s="25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9" t="s">
        <v>13</v>
      </c>
      <c r="DQ14" s="12">
        <v>0</v>
      </c>
      <c r="DR14" s="24">
        <v>0</v>
      </c>
      <c r="DS14" s="24">
        <v>0</v>
      </c>
      <c r="DT14" s="24">
        <v>0</v>
      </c>
      <c r="DU14" s="9" t="s">
        <v>13</v>
      </c>
      <c r="DV14" s="12">
        <v>0</v>
      </c>
      <c r="DW14" s="24">
        <v>0</v>
      </c>
      <c r="DX14" s="24">
        <v>0</v>
      </c>
    </row>
    <row r="15" spans="1:128" ht="23.25" customHeight="1">
      <c r="A15" s="65" t="s">
        <v>14</v>
      </c>
      <c r="B15" s="65"/>
      <c r="C15" s="65"/>
      <c r="D15" s="65"/>
      <c r="E15" s="65"/>
      <c r="F15" s="65"/>
      <c r="G15" s="11"/>
      <c r="H15" s="8">
        <f>SUM(H16:H21)</f>
        <v>51.41294050776808</v>
      </c>
      <c r="I15" s="39">
        <f aca="true" t="shared" si="22" ref="I15:W15">SUM(I16:I23)</f>
        <v>5.050000000000001</v>
      </c>
      <c r="J15" s="21">
        <f t="shared" si="22"/>
        <v>46728.66</v>
      </c>
      <c r="K15" s="21">
        <f t="shared" si="22"/>
        <v>44341.020000000004</v>
      </c>
      <c r="L15" s="21">
        <f>SUM(L16:L23)</f>
        <v>24258.18</v>
      </c>
      <c r="M15" s="21">
        <f t="shared" si="22"/>
        <v>0</v>
      </c>
      <c r="N15" s="21">
        <f t="shared" si="22"/>
        <v>0</v>
      </c>
      <c r="O15" s="21">
        <f t="shared" si="22"/>
        <v>0</v>
      </c>
      <c r="P15" s="21">
        <f t="shared" si="22"/>
        <v>0</v>
      </c>
      <c r="Q15" s="21">
        <f t="shared" si="22"/>
        <v>0</v>
      </c>
      <c r="R15" s="20">
        <f t="shared" si="22"/>
        <v>0</v>
      </c>
      <c r="S15" s="20">
        <f t="shared" si="22"/>
        <v>0</v>
      </c>
      <c r="T15" s="20">
        <f t="shared" si="22"/>
        <v>0</v>
      </c>
      <c r="U15" s="20">
        <f t="shared" si="22"/>
        <v>0</v>
      </c>
      <c r="V15" s="20">
        <f t="shared" si="22"/>
        <v>0</v>
      </c>
      <c r="W15" s="21">
        <f t="shared" si="22"/>
        <v>0</v>
      </c>
      <c r="X15" s="26"/>
      <c r="Y15" s="20">
        <f>SUM(Y16:Y21)</f>
        <v>51.41294050776808</v>
      </c>
      <c r="Z15" s="44">
        <f aca="true" t="shared" si="23" ref="Z15:AG15">SUM(Z16:Z23)</f>
        <v>5.050000000000001</v>
      </c>
      <c r="AA15" s="21">
        <f t="shared" si="23"/>
        <v>0</v>
      </c>
      <c r="AB15" s="20">
        <f t="shared" si="23"/>
        <v>0</v>
      </c>
      <c r="AC15" s="21">
        <f t="shared" si="23"/>
        <v>0</v>
      </c>
      <c r="AD15" s="21">
        <f t="shared" si="23"/>
        <v>0</v>
      </c>
      <c r="AE15" s="21">
        <f t="shared" si="23"/>
        <v>0</v>
      </c>
      <c r="AF15" s="21">
        <f t="shared" si="23"/>
        <v>36753.9</v>
      </c>
      <c r="AG15" s="21">
        <f t="shared" si="23"/>
        <v>30336.360000000004</v>
      </c>
      <c r="AH15" s="21">
        <f>SUM(AH16:AH23)</f>
        <v>35717.64</v>
      </c>
      <c r="AI15" s="21">
        <f>SUM(AI16:AI23)</f>
        <v>32166.480000000003</v>
      </c>
      <c r="AJ15" s="21">
        <f>SUM(AJ16:AJ23)</f>
        <v>24500.58</v>
      </c>
      <c r="AK15" s="21">
        <f>SUM(AK16:AK23)</f>
        <v>34893.479999999996</v>
      </c>
      <c r="AL15" s="21">
        <f aca="true" t="shared" si="24" ref="AL15:AV15">SUM(AL16:AL23)</f>
        <v>0</v>
      </c>
      <c r="AM15" s="21">
        <f t="shared" si="24"/>
        <v>0</v>
      </c>
      <c r="AN15" s="21">
        <f t="shared" si="24"/>
        <v>0</v>
      </c>
      <c r="AO15" s="21">
        <f t="shared" si="24"/>
        <v>0</v>
      </c>
      <c r="AP15" s="21">
        <f t="shared" si="24"/>
        <v>0</v>
      </c>
      <c r="AQ15" s="20">
        <f t="shared" si="24"/>
        <v>0</v>
      </c>
      <c r="AR15" s="20">
        <f t="shared" si="24"/>
        <v>0</v>
      </c>
      <c r="AS15" s="20">
        <f t="shared" si="24"/>
        <v>0</v>
      </c>
      <c r="AT15" s="20">
        <f t="shared" si="24"/>
        <v>0</v>
      </c>
      <c r="AU15" s="20">
        <f t="shared" si="24"/>
        <v>0</v>
      </c>
      <c r="AV15" s="21">
        <f t="shared" si="24"/>
        <v>0</v>
      </c>
      <c r="AW15" s="26"/>
      <c r="AX15" s="20">
        <f>SUM(AX16:AX21)</f>
        <v>51.41294050776808</v>
      </c>
      <c r="AY15" s="44">
        <f aca="true" t="shared" si="25" ref="AY15:BF15">SUM(AY16:AY23)</f>
        <v>5.050000000000001</v>
      </c>
      <c r="AZ15" s="21">
        <f t="shared" si="25"/>
        <v>0</v>
      </c>
      <c r="BA15" s="20">
        <f t="shared" si="25"/>
        <v>0</v>
      </c>
      <c r="BB15" s="21">
        <f t="shared" si="25"/>
        <v>0</v>
      </c>
      <c r="BC15" s="21">
        <f t="shared" si="25"/>
        <v>0</v>
      </c>
      <c r="BD15" s="21">
        <f t="shared" si="25"/>
        <v>0</v>
      </c>
      <c r="BE15" s="21">
        <f t="shared" si="25"/>
        <v>31681.68</v>
      </c>
      <c r="BF15" s="21">
        <f t="shared" si="25"/>
        <v>20743.380000000005</v>
      </c>
      <c r="BG15" s="21">
        <f>SUM(BG16:BG23)</f>
        <v>32687.640000000003</v>
      </c>
      <c r="BH15" s="21">
        <f>SUM(BH16:BH23)</f>
        <v>45043.979999999996</v>
      </c>
      <c r="BI15" s="21">
        <f>SUM(BI16:BI23)</f>
        <v>24361.200000000004</v>
      </c>
      <c r="BJ15" s="21">
        <f aca="true" t="shared" si="26" ref="BJ15:BT15">SUM(BJ16:BJ23)</f>
        <v>0</v>
      </c>
      <c r="BK15" s="21">
        <f t="shared" si="26"/>
        <v>0</v>
      </c>
      <c r="BL15" s="21">
        <f t="shared" si="26"/>
        <v>0</v>
      </c>
      <c r="BM15" s="21">
        <f t="shared" si="26"/>
        <v>0</v>
      </c>
      <c r="BN15" s="21">
        <f t="shared" si="26"/>
        <v>0</v>
      </c>
      <c r="BO15" s="20">
        <f t="shared" si="26"/>
        <v>0</v>
      </c>
      <c r="BP15" s="20">
        <f t="shared" si="26"/>
        <v>0</v>
      </c>
      <c r="BQ15" s="20">
        <f t="shared" si="26"/>
        <v>0</v>
      </c>
      <c r="BR15" s="20">
        <f t="shared" si="26"/>
        <v>0</v>
      </c>
      <c r="BS15" s="20">
        <f t="shared" si="26"/>
        <v>0</v>
      </c>
      <c r="BT15" s="21">
        <f t="shared" si="26"/>
        <v>0</v>
      </c>
      <c r="BU15" s="26"/>
      <c r="BV15" s="20">
        <f>SUM(BV16:BV21)</f>
        <v>51.41294050776808</v>
      </c>
      <c r="BW15" s="44">
        <f aca="true" t="shared" si="27" ref="BW15:CC15">SUM(BW16:BW23)</f>
        <v>5.050000000000001</v>
      </c>
      <c r="BX15" s="21">
        <f t="shared" si="27"/>
        <v>0</v>
      </c>
      <c r="BY15" s="20">
        <f t="shared" si="27"/>
        <v>0</v>
      </c>
      <c r="BZ15" s="21">
        <f t="shared" si="27"/>
        <v>0</v>
      </c>
      <c r="CA15" s="21">
        <f t="shared" si="27"/>
        <v>0</v>
      </c>
      <c r="CB15" s="21">
        <f t="shared" si="27"/>
        <v>0</v>
      </c>
      <c r="CC15" s="21">
        <f t="shared" si="27"/>
        <v>24458.160000000003</v>
      </c>
      <c r="CD15" s="11"/>
      <c r="CE15" s="8">
        <f>SUM(CE16:CE21)</f>
        <v>51.41294050776808</v>
      </c>
      <c r="CF15" s="39">
        <f>SUM(CF16:CF23)</f>
        <v>5.050000000000001</v>
      </c>
      <c r="CG15" s="21">
        <f>SUM(CG16:CG23)</f>
        <v>45959.04000000001</v>
      </c>
      <c r="CH15" s="21">
        <f>SUM(CH16:CH23)</f>
        <v>36917.520000000004</v>
      </c>
      <c r="CI15" s="21">
        <f>SUM(CI16:CI23)</f>
        <v>20828.22</v>
      </c>
      <c r="CJ15" s="11"/>
      <c r="CK15" s="20">
        <f>SUM(CK16:CK21)</f>
        <v>51.41294050776808</v>
      </c>
      <c r="CL15" s="44">
        <f>SUM(CL16:CL23)</f>
        <v>5.050000000000001</v>
      </c>
      <c r="CM15" s="20">
        <f aca="true" t="shared" si="28" ref="CM15:CR15">SUM(CM16:CM23)</f>
        <v>43304.76000000001</v>
      </c>
      <c r="CN15" s="20">
        <f t="shared" si="28"/>
        <v>31808.940000000002</v>
      </c>
      <c r="CO15" s="20">
        <f t="shared" si="28"/>
        <v>31118.1</v>
      </c>
      <c r="CP15" s="20">
        <f t="shared" si="28"/>
        <v>32093.760000000006</v>
      </c>
      <c r="CQ15" s="20">
        <f t="shared" si="28"/>
        <v>24543.000000000004</v>
      </c>
      <c r="CR15" s="20">
        <f t="shared" si="28"/>
        <v>31572.6</v>
      </c>
      <c r="CS15" s="20">
        <f aca="true" t="shared" si="29" ref="CS15:CX15">SUM(CS16:CS23)</f>
        <v>31499.879999999997</v>
      </c>
      <c r="CT15" s="20">
        <f t="shared" si="29"/>
        <v>31312.020000000004</v>
      </c>
      <c r="CU15" s="20">
        <f t="shared" si="29"/>
        <v>31669.560000000005</v>
      </c>
      <c r="CV15" s="20">
        <f t="shared" si="29"/>
        <v>28421.4</v>
      </c>
      <c r="CW15" s="20">
        <f t="shared" si="29"/>
        <v>25076.28</v>
      </c>
      <c r="CX15" s="20">
        <f t="shared" si="29"/>
        <v>43256.28</v>
      </c>
      <c r="CY15" s="20">
        <f aca="true" t="shared" si="30" ref="CY15:DD15">SUM(CY16:CY23)</f>
        <v>20288.880000000005</v>
      </c>
      <c r="CZ15" s="20">
        <f t="shared" si="30"/>
        <v>31645.320000000003</v>
      </c>
      <c r="DA15" s="20">
        <f t="shared" si="30"/>
        <v>20185.86</v>
      </c>
      <c r="DB15" s="20">
        <f t="shared" si="30"/>
        <v>24621.780000000002</v>
      </c>
      <c r="DC15" s="20">
        <f t="shared" si="30"/>
        <v>21252.42</v>
      </c>
      <c r="DD15" s="20">
        <f t="shared" si="30"/>
        <v>32118</v>
      </c>
      <c r="DE15" s="20">
        <f>SUM(DE16:DE23)</f>
        <v>20325.239999999998</v>
      </c>
      <c r="DF15" s="20">
        <f>SUM(DF16:DF23)</f>
        <v>20870.64</v>
      </c>
      <c r="DG15" s="20">
        <f>SUM(DG16:DG23)</f>
        <v>28488.060000000005</v>
      </c>
      <c r="DH15" s="26"/>
      <c r="DI15" s="20">
        <f>SUM(DI16:DI21)</f>
        <v>51.41294050776808</v>
      </c>
      <c r="DJ15" s="55">
        <f aca="true" t="shared" si="31" ref="DJ15:DO15">SUM(DJ16:DJ23)</f>
        <v>5.050000000000001</v>
      </c>
      <c r="DK15" s="20">
        <f t="shared" si="31"/>
        <v>36741.78</v>
      </c>
      <c r="DL15" s="20">
        <f t="shared" si="31"/>
        <v>34366.26000000001</v>
      </c>
      <c r="DM15" s="20">
        <f t="shared" si="31"/>
        <v>31736.220000000005</v>
      </c>
      <c r="DN15" s="20">
        <f t="shared" si="31"/>
        <v>36917.520000000004</v>
      </c>
      <c r="DO15" s="20">
        <f t="shared" si="31"/>
        <v>37026.6</v>
      </c>
      <c r="DP15" s="11"/>
      <c r="DQ15" s="39">
        <f>SUM(DQ16:DQ23)</f>
        <v>8.770000000000001</v>
      </c>
      <c r="DR15" s="20">
        <f>SUM(DR16:DR23)</f>
        <v>55029.996</v>
      </c>
      <c r="DS15" s="20">
        <f>SUM(DS16:DS23)</f>
        <v>34466.100000000006</v>
      </c>
      <c r="DT15" s="20">
        <f>SUM(DT16:DT23)</f>
        <v>55029.996</v>
      </c>
      <c r="DU15" s="11"/>
      <c r="DV15" s="39">
        <f>SUM(DV16:DV23)</f>
        <v>8.770000000000001</v>
      </c>
      <c r="DW15" s="20">
        <f>SUM(DW16:DW23)</f>
        <v>85591.692</v>
      </c>
      <c r="DX15" s="20">
        <f>SUM(DX16:DX23)</f>
        <v>41580.32400000001</v>
      </c>
    </row>
    <row r="16" spans="1:128" ht="12.75">
      <c r="A16" s="62" t="s">
        <v>15</v>
      </c>
      <c r="B16" s="62"/>
      <c r="C16" s="62"/>
      <c r="D16" s="62"/>
      <c r="E16" s="62"/>
      <c r="F16" s="62"/>
      <c r="G16" s="9" t="s">
        <v>51</v>
      </c>
      <c r="H16" s="12">
        <v>0.7598226127320953</v>
      </c>
      <c r="I16" s="12">
        <v>0.19</v>
      </c>
      <c r="J16" s="24">
        <f>$I$16*J39*$B$45</f>
        <v>1758.1080000000002</v>
      </c>
      <c r="K16" s="24">
        <f aca="true" t="shared" si="32" ref="K16:W16">$I$16*K39*$B$45</f>
        <v>1668.2759999999998</v>
      </c>
      <c r="L16" s="24">
        <f>$I$16*L39*$B$45</f>
        <v>912.684</v>
      </c>
      <c r="M16" s="24">
        <f t="shared" si="32"/>
        <v>0</v>
      </c>
      <c r="N16" s="24">
        <f t="shared" si="32"/>
        <v>0</v>
      </c>
      <c r="O16" s="24">
        <f t="shared" si="32"/>
        <v>0</v>
      </c>
      <c r="P16" s="24">
        <f t="shared" si="32"/>
        <v>0</v>
      </c>
      <c r="Q16" s="24">
        <f t="shared" si="32"/>
        <v>0</v>
      </c>
      <c r="R16" s="24">
        <f t="shared" si="32"/>
        <v>0</v>
      </c>
      <c r="S16" s="24">
        <f t="shared" si="32"/>
        <v>0</v>
      </c>
      <c r="T16" s="24">
        <f t="shared" si="32"/>
        <v>0</v>
      </c>
      <c r="U16" s="24">
        <f t="shared" si="32"/>
        <v>0</v>
      </c>
      <c r="V16" s="24">
        <f t="shared" si="32"/>
        <v>0</v>
      </c>
      <c r="W16" s="24">
        <f t="shared" si="32"/>
        <v>0</v>
      </c>
      <c r="X16" s="25" t="s">
        <v>9</v>
      </c>
      <c r="Y16" s="23">
        <v>0.7598226127320953</v>
      </c>
      <c r="Z16" s="45">
        <v>0.19</v>
      </c>
      <c r="AA16" s="24">
        <f>$Z$16*AA39*$B$45</f>
        <v>0</v>
      </c>
      <c r="AB16" s="24">
        <f>$Z$16*AB39*$B$45</f>
        <v>0</v>
      </c>
      <c r="AC16" s="24">
        <f>$Z$16*AC39*$B$45</f>
        <v>0</v>
      </c>
      <c r="AD16" s="24">
        <f>$Z$16*AD39*$B$45</f>
        <v>0</v>
      </c>
      <c r="AE16" s="24">
        <f>$Z$16*AE39*$B$45</f>
        <v>0</v>
      </c>
      <c r="AF16" s="24">
        <f aca="true" t="shared" si="33" ref="AF16:AK16">$I$16*AF39*$B$45</f>
        <v>1382.82</v>
      </c>
      <c r="AG16" s="24">
        <f t="shared" si="33"/>
        <v>1141.368</v>
      </c>
      <c r="AH16" s="24">
        <f t="shared" si="33"/>
        <v>1343.8319999999999</v>
      </c>
      <c r="AI16" s="24">
        <f t="shared" si="33"/>
        <v>1210.224</v>
      </c>
      <c r="AJ16" s="24">
        <f t="shared" si="33"/>
        <v>921.8040000000001</v>
      </c>
      <c r="AK16" s="24">
        <f t="shared" si="33"/>
        <v>1312.8239999999998</v>
      </c>
      <c r="AL16" s="24">
        <f aca="true" t="shared" si="34" ref="AL16:AV16">$I$16*AL39*$B$45</f>
        <v>0</v>
      </c>
      <c r="AM16" s="24">
        <f t="shared" si="34"/>
        <v>0</v>
      </c>
      <c r="AN16" s="24">
        <f t="shared" si="34"/>
        <v>0</v>
      </c>
      <c r="AO16" s="24">
        <f t="shared" si="34"/>
        <v>0</v>
      </c>
      <c r="AP16" s="24">
        <f t="shared" si="34"/>
        <v>0</v>
      </c>
      <c r="AQ16" s="24">
        <f t="shared" si="34"/>
        <v>0</v>
      </c>
      <c r="AR16" s="24">
        <f t="shared" si="34"/>
        <v>0</v>
      </c>
      <c r="AS16" s="24">
        <f t="shared" si="34"/>
        <v>0</v>
      </c>
      <c r="AT16" s="24">
        <f t="shared" si="34"/>
        <v>0</v>
      </c>
      <c r="AU16" s="24">
        <f t="shared" si="34"/>
        <v>0</v>
      </c>
      <c r="AV16" s="24">
        <f t="shared" si="34"/>
        <v>0</v>
      </c>
      <c r="AW16" s="25" t="s">
        <v>9</v>
      </c>
      <c r="AX16" s="23">
        <v>0.7598226127320953</v>
      </c>
      <c r="AY16" s="45">
        <v>0.19</v>
      </c>
      <c r="AZ16" s="24">
        <f>$Z$16*AZ39*$B$45</f>
        <v>0</v>
      </c>
      <c r="BA16" s="24">
        <f>$Z$16*BA39*$B$45</f>
        <v>0</v>
      </c>
      <c r="BB16" s="24">
        <f>$Z$16*BB39*$B$45</f>
        <v>0</v>
      </c>
      <c r="BC16" s="24">
        <f>$Z$16*BC39*$B$45</f>
        <v>0</v>
      </c>
      <c r="BD16" s="24">
        <f>$Z$16*BD39*$B$45</f>
        <v>0</v>
      </c>
      <c r="BE16" s="24">
        <f>$I$16*BE39*$B$45</f>
        <v>1191.984</v>
      </c>
      <c r="BF16" s="24">
        <f>$I$16*BF39*$B$45</f>
        <v>780.4440000000001</v>
      </c>
      <c r="BG16" s="24">
        <f>$I$16*BG39*$B$45</f>
        <v>1229.8319999999999</v>
      </c>
      <c r="BH16" s="24">
        <f>$I$16*BH39*$B$45</f>
        <v>1694.7240000000002</v>
      </c>
      <c r="BI16" s="24">
        <f>$I$16*BI39*$B$45</f>
        <v>916.56</v>
      </c>
      <c r="BJ16" s="24">
        <f aca="true" t="shared" si="35" ref="BJ16:BT16">$I$16*BJ39*$B$45</f>
        <v>0</v>
      </c>
      <c r="BK16" s="24">
        <f t="shared" si="35"/>
        <v>0</v>
      </c>
      <c r="BL16" s="24">
        <f t="shared" si="35"/>
        <v>0</v>
      </c>
      <c r="BM16" s="24">
        <f t="shared" si="35"/>
        <v>0</v>
      </c>
      <c r="BN16" s="24">
        <f t="shared" si="35"/>
        <v>0</v>
      </c>
      <c r="BO16" s="24">
        <f t="shared" si="35"/>
        <v>0</v>
      </c>
      <c r="BP16" s="24">
        <f t="shared" si="35"/>
        <v>0</v>
      </c>
      <c r="BQ16" s="24">
        <f t="shared" si="35"/>
        <v>0</v>
      </c>
      <c r="BR16" s="24">
        <f t="shared" si="35"/>
        <v>0</v>
      </c>
      <c r="BS16" s="24">
        <f t="shared" si="35"/>
        <v>0</v>
      </c>
      <c r="BT16" s="24">
        <f t="shared" si="35"/>
        <v>0</v>
      </c>
      <c r="BU16" s="25" t="s">
        <v>9</v>
      </c>
      <c r="BV16" s="23">
        <v>0.7598226127320953</v>
      </c>
      <c r="BW16" s="45">
        <v>0.19</v>
      </c>
      <c r="BX16" s="24">
        <f>$Z$16*BX39*$B$45</f>
        <v>0</v>
      </c>
      <c r="BY16" s="24">
        <f>$Z$16*BY39*$B$45</f>
        <v>0</v>
      </c>
      <c r="BZ16" s="24">
        <f>$Z$16*BZ39*$B$45</f>
        <v>0</v>
      </c>
      <c r="CA16" s="24">
        <f>$Z$16*CA39*$B$45</f>
        <v>0</v>
      </c>
      <c r="CB16" s="24">
        <f>$Z$16*CB39*$B$45</f>
        <v>0</v>
      </c>
      <c r="CC16" s="24">
        <f>$I$16*CC39*$B$45</f>
        <v>920.2080000000001</v>
      </c>
      <c r="CD16" s="9" t="s">
        <v>51</v>
      </c>
      <c r="CE16" s="12">
        <v>0.7598226127320953</v>
      </c>
      <c r="CF16" s="12">
        <v>0.19</v>
      </c>
      <c r="CG16" s="24">
        <f>$I$16*CG39*$B$45</f>
        <v>1729.152</v>
      </c>
      <c r="CH16" s="24">
        <f>$I$16*CH39*$B$45</f>
        <v>1388.976</v>
      </c>
      <c r="CI16" s="24">
        <f>$I$16*CI39*$B$45</f>
        <v>783.636</v>
      </c>
      <c r="CJ16" s="9" t="s">
        <v>51</v>
      </c>
      <c r="CK16" s="23">
        <v>0.7598226127320953</v>
      </c>
      <c r="CL16" s="45">
        <v>0.19</v>
      </c>
      <c r="CM16" s="24">
        <f aca="true" t="shared" si="36" ref="CM16:DG16">$CL$16*$B$45*CM39</f>
        <v>1629.2880000000002</v>
      </c>
      <c r="CN16" s="24">
        <f t="shared" si="36"/>
        <v>1196.7720000000002</v>
      </c>
      <c r="CO16" s="24">
        <f t="shared" si="36"/>
        <v>1170.7800000000002</v>
      </c>
      <c r="CP16" s="24">
        <f t="shared" si="36"/>
        <v>1207.4880000000003</v>
      </c>
      <c r="CQ16" s="24">
        <f t="shared" si="36"/>
        <v>923.4000000000001</v>
      </c>
      <c r="CR16" s="24">
        <f t="shared" si="36"/>
        <v>1187.88</v>
      </c>
      <c r="CS16" s="24">
        <f t="shared" si="36"/>
        <v>1185.144</v>
      </c>
      <c r="CT16" s="24">
        <f t="shared" si="36"/>
        <v>1178.0760000000002</v>
      </c>
      <c r="CU16" s="24">
        <f t="shared" si="36"/>
        <v>1191.5280000000002</v>
      </c>
      <c r="CV16" s="24">
        <f t="shared" si="36"/>
        <v>1069.3200000000002</v>
      </c>
      <c r="CW16" s="24">
        <f t="shared" si="36"/>
        <v>943.4640000000002</v>
      </c>
      <c r="CX16" s="24">
        <f t="shared" si="36"/>
        <v>1627.4640000000002</v>
      </c>
      <c r="CY16" s="24">
        <f t="shared" si="36"/>
        <v>763.3440000000002</v>
      </c>
      <c r="CZ16" s="24">
        <f t="shared" si="36"/>
        <v>1190.6160000000002</v>
      </c>
      <c r="DA16" s="24">
        <f t="shared" si="36"/>
        <v>759.4680000000002</v>
      </c>
      <c r="DB16" s="24">
        <f t="shared" si="36"/>
        <v>926.3640000000001</v>
      </c>
      <c r="DC16" s="24">
        <f t="shared" si="36"/>
        <v>799.5960000000001</v>
      </c>
      <c r="DD16" s="24">
        <f t="shared" si="36"/>
        <v>1208.4</v>
      </c>
      <c r="DE16" s="24">
        <f t="shared" si="36"/>
        <v>764.712</v>
      </c>
      <c r="DF16" s="24">
        <f t="shared" si="36"/>
        <v>785.2320000000001</v>
      </c>
      <c r="DG16" s="24">
        <f t="shared" si="36"/>
        <v>1071.8280000000002</v>
      </c>
      <c r="DH16" s="25" t="s">
        <v>51</v>
      </c>
      <c r="DI16" s="23">
        <v>0.7598226127320953</v>
      </c>
      <c r="DJ16" s="25">
        <v>0.19</v>
      </c>
      <c r="DK16" s="24">
        <f>$CL$16*$B$45*DK39</f>
        <v>1382.364</v>
      </c>
      <c r="DL16" s="24">
        <f>$CL$16*$B$45*DL39</f>
        <v>1292.9880000000003</v>
      </c>
      <c r="DM16" s="24">
        <f>$CL$16*$B$45*DM39</f>
        <v>1194.0360000000003</v>
      </c>
      <c r="DN16" s="24">
        <f>$CL$16*$B$45*DN39</f>
        <v>1388.9760000000003</v>
      </c>
      <c r="DO16" s="24">
        <f>$CL$16*$B$45*DO39</f>
        <v>1393.0800000000002</v>
      </c>
      <c r="DP16" s="9" t="s">
        <v>51</v>
      </c>
      <c r="DQ16" s="12">
        <v>0.21</v>
      </c>
      <c r="DR16" s="24">
        <f>$DQ$16*$B$45*DR39</f>
        <v>1317.7079999999999</v>
      </c>
      <c r="DS16" s="24">
        <f>$DQ$16*$B$45*DS39</f>
        <v>825.3</v>
      </c>
      <c r="DT16" s="24">
        <f>$DQ$16*$B$45*DT39</f>
        <v>1317.7079999999999</v>
      </c>
      <c r="DU16" s="9" t="s">
        <v>51</v>
      </c>
      <c r="DV16" s="12">
        <v>0.21</v>
      </c>
      <c r="DW16" s="24">
        <f>$DQ$16*$B$45*DW39</f>
        <v>2049.516</v>
      </c>
      <c r="DX16" s="24">
        <f>$DQ$16*$B$45*DX39</f>
        <v>995.652</v>
      </c>
    </row>
    <row r="17" spans="1:128" ht="12.75">
      <c r="A17" s="62" t="s">
        <v>16</v>
      </c>
      <c r="B17" s="62"/>
      <c r="C17" s="62"/>
      <c r="D17" s="62"/>
      <c r="E17" s="62"/>
      <c r="F17" s="62"/>
      <c r="G17" s="9" t="s">
        <v>51</v>
      </c>
      <c r="H17" s="12">
        <v>6.63867871352785</v>
      </c>
      <c r="I17" s="12">
        <v>0.56</v>
      </c>
      <c r="J17" s="24">
        <f>$I$17*J39*$B$45</f>
        <v>5181.792</v>
      </c>
      <c r="K17" s="24">
        <f>$I$17*K39*$B$45</f>
        <v>4917.024000000001</v>
      </c>
      <c r="L17" s="24">
        <f>$I$17*L39*$B$45</f>
        <v>2690.0160000000005</v>
      </c>
      <c r="M17" s="24">
        <f aca="true" t="shared" si="37" ref="M17:W17">$I$17*M39*$B$45</f>
        <v>0</v>
      </c>
      <c r="N17" s="24">
        <f t="shared" si="37"/>
        <v>0</v>
      </c>
      <c r="O17" s="24">
        <f t="shared" si="37"/>
        <v>0</v>
      </c>
      <c r="P17" s="24">
        <f t="shared" si="37"/>
        <v>0</v>
      </c>
      <c r="Q17" s="24">
        <f t="shared" si="37"/>
        <v>0</v>
      </c>
      <c r="R17" s="24">
        <f t="shared" si="37"/>
        <v>0</v>
      </c>
      <c r="S17" s="24">
        <f t="shared" si="37"/>
        <v>0</v>
      </c>
      <c r="T17" s="24">
        <f t="shared" si="37"/>
        <v>0</v>
      </c>
      <c r="U17" s="24">
        <f t="shared" si="37"/>
        <v>0</v>
      </c>
      <c r="V17" s="24">
        <f t="shared" si="37"/>
        <v>0</v>
      </c>
      <c r="W17" s="24">
        <f t="shared" si="37"/>
        <v>0</v>
      </c>
      <c r="X17" s="25" t="s">
        <v>9</v>
      </c>
      <c r="Y17" s="23">
        <v>6.63867871352785</v>
      </c>
      <c r="Z17" s="45">
        <v>0.56</v>
      </c>
      <c r="AA17" s="24">
        <f>$Z$17*AA39*$B$45</f>
        <v>0</v>
      </c>
      <c r="AB17" s="24">
        <f>$Z$17*AB39*$B$45</f>
        <v>0</v>
      </c>
      <c r="AC17" s="24">
        <f>$Z$17*AC39*$B$45</f>
        <v>0</v>
      </c>
      <c r="AD17" s="24">
        <f>$Z$17*AD39*$B$45</f>
        <v>0</v>
      </c>
      <c r="AE17" s="24">
        <f>$Z$17*AE39*$B$45</f>
        <v>0</v>
      </c>
      <c r="AF17" s="24">
        <f aca="true" t="shared" si="38" ref="AF17:AK17">$I$17*AF39*$B$45</f>
        <v>4075.6800000000003</v>
      </c>
      <c r="AG17" s="24">
        <f t="shared" si="38"/>
        <v>3364.032</v>
      </c>
      <c r="AH17" s="24">
        <f t="shared" si="38"/>
        <v>3960.768</v>
      </c>
      <c r="AI17" s="24">
        <f t="shared" si="38"/>
        <v>3566.9759999999997</v>
      </c>
      <c r="AJ17" s="24">
        <f t="shared" si="38"/>
        <v>2716.896</v>
      </c>
      <c r="AK17" s="24">
        <f t="shared" si="38"/>
        <v>3869.3759999999997</v>
      </c>
      <c r="AL17" s="24">
        <f aca="true" t="shared" si="39" ref="AL17:AV17">$I$17*AL39*$B$45</f>
        <v>0</v>
      </c>
      <c r="AM17" s="24">
        <f t="shared" si="39"/>
        <v>0</v>
      </c>
      <c r="AN17" s="24">
        <f t="shared" si="39"/>
        <v>0</v>
      </c>
      <c r="AO17" s="24">
        <f t="shared" si="39"/>
        <v>0</v>
      </c>
      <c r="AP17" s="24">
        <f t="shared" si="39"/>
        <v>0</v>
      </c>
      <c r="AQ17" s="24">
        <f t="shared" si="39"/>
        <v>0</v>
      </c>
      <c r="AR17" s="24">
        <f t="shared" si="39"/>
        <v>0</v>
      </c>
      <c r="AS17" s="24">
        <f t="shared" si="39"/>
        <v>0</v>
      </c>
      <c r="AT17" s="24">
        <f t="shared" si="39"/>
        <v>0</v>
      </c>
      <c r="AU17" s="24">
        <f t="shared" si="39"/>
        <v>0</v>
      </c>
      <c r="AV17" s="24">
        <f t="shared" si="39"/>
        <v>0</v>
      </c>
      <c r="AW17" s="25" t="s">
        <v>9</v>
      </c>
      <c r="AX17" s="23">
        <v>6.63867871352785</v>
      </c>
      <c r="AY17" s="45">
        <v>0.56</v>
      </c>
      <c r="AZ17" s="24">
        <f>$Z$17*AZ39*$B$45</f>
        <v>0</v>
      </c>
      <c r="BA17" s="24">
        <f>$Z$17*BA39*$B$45</f>
        <v>0</v>
      </c>
      <c r="BB17" s="24">
        <f>$Z$17*BB39*$B$45</f>
        <v>0</v>
      </c>
      <c r="BC17" s="24">
        <f>$Z$17*BC39*$B$45</f>
        <v>0</v>
      </c>
      <c r="BD17" s="24">
        <f>$Z$17*BD39*$B$45</f>
        <v>0</v>
      </c>
      <c r="BE17" s="24">
        <f>$I$17*BE39*$B$45</f>
        <v>3513.2160000000003</v>
      </c>
      <c r="BF17" s="24">
        <f>$I$17*BF39*$B$45</f>
        <v>2300.2560000000003</v>
      </c>
      <c r="BG17" s="24">
        <f>$I$17*BG39*$B$45</f>
        <v>3624.768</v>
      </c>
      <c r="BH17" s="24">
        <f>$I$17*BH39*$B$45</f>
        <v>4994.976</v>
      </c>
      <c r="BI17" s="24">
        <f>$I$17*BI39*$B$45</f>
        <v>2701.4400000000005</v>
      </c>
      <c r="BJ17" s="24">
        <f aca="true" t="shared" si="40" ref="BJ17:BT17">$I$17*BJ39*$B$45</f>
        <v>0</v>
      </c>
      <c r="BK17" s="24">
        <f t="shared" si="40"/>
        <v>0</v>
      </c>
      <c r="BL17" s="24">
        <f t="shared" si="40"/>
        <v>0</v>
      </c>
      <c r="BM17" s="24">
        <f t="shared" si="40"/>
        <v>0</v>
      </c>
      <c r="BN17" s="24">
        <f t="shared" si="40"/>
        <v>0</v>
      </c>
      <c r="BO17" s="24">
        <f t="shared" si="40"/>
        <v>0</v>
      </c>
      <c r="BP17" s="24">
        <f t="shared" si="40"/>
        <v>0</v>
      </c>
      <c r="BQ17" s="24">
        <f t="shared" si="40"/>
        <v>0</v>
      </c>
      <c r="BR17" s="24">
        <f t="shared" si="40"/>
        <v>0</v>
      </c>
      <c r="BS17" s="24">
        <f t="shared" si="40"/>
        <v>0</v>
      </c>
      <c r="BT17" s="24">
        <f t="shared" si="40"/>
        <v>0</v>
      </c>
      <c r="BU17" s="25" t="s">
        <v>9</v>
      </c>
      <c r="BV17" s="23">
        <v>6.63867871352785</v>
      </c>
      <c r="BW17" s="45">
        <v>0.56</v>
      </c>
      <c r="BX17" s="24">
        <f>$Z$17*BX39*$B$45</f>
        <v>0</v>
      </c>
      <c r="BY17" s="24">
        <f>$Z$17*BY39*$B$45</f>
        <v>0</v>
      </c>
      <c r="BZ17" s="24">
        <f>$Z$17*BZ39*$B$45</f>
        <v>0</v>
      </c>
      <c r="CA17" s="24">
        <f>$Z$17*CA39*$B$45</f>
        <v>0</v>
      </c>
      <c r="CB17" s="24">
        <f>$Z$17*CB39*$B$45</f>
        <v>0</v>
      </c>
      <c r="CC17" s="24">
        <f>$I$17*CC39*$B$45</f>
        <v>2712.1920000000005</v>
      </c>
      <c r="CD17" s="9" t="s">
        <v>51</v>
      </c>
      <c r="CE17" s="12">
        <v>6.63867871352785</v>
      </c>
      <c r="CF17" s="12">
        <v>0.56</v>
      </c>
      <c r="CG17" s="24">
        <f>$I$17*CG39*$B$45</f>
        <v>5096.448</v>
      </c>
      <c r="CH17" s="24">
        <f>$I$17*CH39*$B$45</f>
        <v>4093.8240000000005</v>
      </c>
      <c r="CI17" s="24">
        <f>$I$17*CI39*$B$45</f>
        <v>2309.664</v>
      </c>
      <c r="CJ17" s="9" t="s">
        <v>51</v>
      </c>
      <c r="CK17" s="23">
        <v>6.63867871352785</v>
      </c>
      <c r="CL17" s="45">
        <v>0.56</v>
      </c>
      <c r="CM17" s="24">
        <f aca="true" t="shared" si="41" ref="CM17:DG17">$CL$17*$B$45*CM39</f>
        <v>4802.112000000001</v>
      </c>
      <c r="CN17" s="24">
        <f t="shared" si="41"/>
        <v>3527.328</v>
      </c>
      <c r="CO17" s="24">
        <f t="shared" si="41"/>
        <v>3450.7200000000003</v>
      </c>
      <c r="CP17" s="24">
        <f t="shared" si="41"/>
        <v>3558.9120000000007</v>
      </c>
      <c r="CQ17" s="24">
        <f t="shared" si="41"/>
        <v>2721.6000000000004</v>
      </c>
      <c r="CR17" s="24">
        <f t="shared" si="41"/>
        <v>3501.1200000000003</v>
      </c>
      <c r="CS17" s="24">
        <f t="shared" si="41"/>
        <v>3493.056</v>
      </c>
      <c r="CT17" s="24">
        <f t="shared" si="41"/>
        <v>3472.2240000000006</v>
      </c>
      <c r="CU17" s="24">
        <f t="shared" si="41"/>
        <v>3511.8720000000003</v>
      </c>
      <c r="CV17" s="24">
        <f t="shared" si="41"/>
        <v>3151.6800000000003</v>
      </c>
      <c r="CW17" s="24">
        <f t="shared" si="41"/>
        <v>2780.7360000000003</v>
      </c>
      <c r="CX17" s="24">
        <f t="shared" si="41"/>
        <v>4796.736</v>
      </c>
      <c r="CY17" s="24">
        <f t="shared" si="41"/>
        <v>2249.856</v>
      </c>
      <c r="CZ17" s="24">
        <f t="shared" si="41"/>
        <v>3509.1840000000007</v>
      </c>
      <c r="DA17" s="24">
        <f t="shared" si="41"/>
        <v>2238.4320000000002</v>
      </c>
      <c r="DB17" s="24">
        <f t="shared" si="41"/>
        <v>2730.3360000000002</v>
      </c>
      <c r="DC17" s="24">
        <f t="shared" si="41"/>
        <v>2356.704</v>
      </c>
      <c r="DD17" s="24">
        <f t="shared" si="41"/>
        <v>3561.6000000000004</v>
      </c>
      <c r="DE17" s="24">
        <f t="shared" si="41"/>
        <v>2253.888</v>
      </c>
      <c r="DF17" s="24">
        <f t="shared" si="41"/>
        <v>2314.368</v>
      </c>
      <c r="DG17" s="24">
        <f t="shared" si="41"/>
        <v>3159.0720000000006</v>
      </c>
      <c r="DH17" s="25" t="s">
        <v>51</v>
      </c>
      <c r="DI17" s="23">
        <v>6.63867871352785</v>
      </c>
      <c r="DJ17" s="25">
        <v>0.56</v>
      </c>
      <c r="DK17" s="24">
        <f>$CL$17*$B$45*DK39</f>
        <v>4074.3360000000002</v>
      </c>
      <c r="DL17" s="24">
        <f>$CL$17*$B$45*DL39</f>
        <v>3810.9120000000007</v>
      </c>
      <c r="DM17" s="24">
        <f>$CL$17*$B$45*DM39</f>
        <v>3519.2640000000006</v>
      </c>
      <c r="DN17" s="24">
        <f>$CL$17*$B$45*DN39</f>
        <v>4093.8240000000005</v>
      </c>
      <c r="DO17" s="24">
        <f>$CL$17*$B$45*DO39</f>
        <v>4105.92</v>
      </c>
      <c r="DP17" s="9" t="s">
        <v>51</v>
      </c>
      <c r="DQ17" s="12">
        <v>0.56</v>
      </c>
      <c r="DR17" s="24">
        <f>$DQ$17*$B$45*DR39</f>
        <v>3513.8880000000004</v>
      </c>
      <c r="DS17" s="24">
        <f>$DQ$17*$B$45*DS39</f>
        <v>2200.8</v>
      </c>
      <c r="DT17" s="24">
        <f>$DQ$17*$B$45*DT39</f>
        <v>3513.8880000000004</v>
      </c>
      <c r="DU17" s="9" t="s">
        <v>51</v>
      </c>
      <c r="DV17" s="12">
        <v>0.56</v>
      </c>
      <c r="DW17" s="24">
        <f>$DQ$17*$B$45*DW39</f>
        <v>5465.376</v>
      </c>
      <c r="DX17" s="24">
        <f>$DQ$17*$B$45*DX39</f>
        <v>2655.0720000000006</v>
      </c>
    </row>
    <row r="18" spans="1:128" ht="12.75">
      <c r="A18" s="62" t="s">
        <v>17</v>
      </c>
      <c r="B18" s="62"/>
      <c r="C18" s="62"/>
      <c r="D18" s="62"/>
      <c r="E18" s="62"/>
      <c r="F18" s="62"/>
      <c r="G18" s="9" t="s">
        <v>51</v>
      </c>
      <c r="H18" s="12">
        <v>23.528449933686996</v>
      </c>
      <c r="I18" s="12">
        <v>0.37</v>
      </c>
      <c r="J18" s="24">
        <f>$I$18*J39*$B$45</f>
        <v>3423.684</v>
      </c>
      <c r="K18" s="24">
        <f>$I$18*K39*$B$45</f>
        <v>3248.7480000000005</v>
      </c>
      <c r="L18" s="24">
        <f>$I$18*L39*$B$45</f>
        <v>1777.3319999999999</v>
      </c>
      <c r="M18" s="24">
        <f aca="true" t="shared" si="42" ref="M18:W18">$I$18*M39*$B$45</f>
        <v>0</v>
      </c>
      <c r="N18" s="24">
        <f t="shared" si="42"/>
        <v>0</v>
      </c>
      <c r="O18" s="24">
        <f t="shared" si="42"/>
        <v>0</v>
      </c>
      <c r="P18" s="24">
        <f t="shared" si="42"/>
        <v>0</v>
      </c>
      <c r="Q18" s="24">
        <f t="shared" si="42"/>
        <v>0</v>
      </c>
      <c r="R18" s="24">
        <f t="shared" si="42"/>
        <v>0</v>
      </c>
      <c r="S18" s="24">
        <f t="shared" si="42"/>
        <v>0</v>
      </c>
      <c r="T18" s="24">
        <f t="shared" si="42"/>
        <v>0</v>
      </c>
      <c r="U18" s="24">
        <f t="shared" si="42"/>
        <v>0</v>
      </c>
      <c r="V18" s="24">
        <f t="shared" si="42"/>
        <v>0</v>
      </c>
      <c r="W18" s="24">
        <f t="shared" si="42"/>
        <v>0</v>
      </c>
      <c r="X18" s="25" t="s">
        <v>9</v>
      </c>
      <c r="Y18" s="23">
        <v>23.528449933686996</v>
      </c>
      <c r="Z18" s="45">
        <v>0.37</v>
      </c>
      <c r="AA18" s="24">
        <f>$Z$18*AA39*$B$45</f>
        <v>0</v>
      </c>
      <c r="AB18" s="24">
        <f>$Z$18*AB39*$B$45</f>
        <v>0</v>
      </c>
      <c r="AC18" s="24">
        <f>$Z$18*AC39*$B$45</f>
        <v>0</v>
      </c>
      <c r="AD18" s="24">
        <f>$Z$18*AD39*$B$45</f>
        <v>0</v>
      </c>
      <c r="AE18" s="24">
        <f>$Z$18*AE39*$B$45</f>
        <v>0</v>
      </c>
      <c r="AF18" s="24">
        <f aca="true" t="shared" si="43" ref="AF18:AK18">$I$18*AF39*$B$45</f>
        <v>2692.86</v>
      </c>
      <c r="AG18" s="24">
        <f t="shared" si="43"/>
        <v>2222.664</v>
      </c>
      <c r="AH18" s="24">
        <f t="shared" si="43"/>
        <v>2616.936</v>
      </c>
      <c r="AI18" s="24">
        <f t="shared" si="43"/>
        <v>2356.752</v>
      </c>
      <c r="AJ18" s="24">
        <f t="shared" si="43"/>
        <v>1795.092</v>
      </c>
      <c r="AK18" s="24">
        <f t="shared" si="43"/>
        <v>2556.5519999999997</v>
      </c>
      <c r="AL18" s="24">
        <f aca="true" t="shared" si="44" ref="AL18:AV18">$I$18*AL39*$B$45</f>
        <v>0</v>
      </c>
      <c r="AM18" s="24">
        <f t="shared" si="44"/>
        <v>0</v>
      </c>
      <c r="AN18" s="24">
        <f t="shared" si="44"/>
        <v>0</v>
      </c>
      <c r="AO18" s="24">
        <f t="shared" si="44"/>
        <v>0</v>
      </c>
      <c r="AP18" s="24">
        <f t="shared" si="44"/>
        <v>0</v>
      </c>
      <c r="AQ18" s="24">
        <f t="shared" si="44"/>
        <v>0</v>
      </c>
      <c r="AR18" s="24">
        <f t="shared" si="44"/>
        <v>0</v>
      </c>
      <c r="AS18" s="24">
        <f t="shared" si="44"/>
        <v>0</v>
      </c>
      <c r="AT18" s="24">
        <f t="shared" si="44"/>
        <v>0</v>
      </c>
      <c r="AU18" s="24">
        <f t="shared" si="44"/>
        <v>0</v>
      </c>
      <c r="AV18" s="24">
        <f t="shared" si="44"/>
        <v>0</v>
      </c>
      <c r="AW18" s="25" t="s">
        <v>9</v>
      </c>
      <c r="AX18" s="23">
        <v>23.528449933686996</v>
      </c>
      <c r="AY18" s="45">
        <v>0.37</v>
      </c>
      <c r="AZ18" s="24">
        <f>$Z$18*AZ39*$B$45</f>
        <v>0</v>
      </c>
      <c r="BA18" s="24">
        <f>$Z$18*BA39*$B$45</f>
        <v>0</v>
      </c>
      <c r="BB18" s="24">
        <f>$Z$18*BB39*$B$45</f>
        <v>0</v>
      </c>
      <c r="BC18" s="24">
        <f>$Z$18*BC39*$B$45</f>
        <v>0</v>
      </c>
      <c r="BD18" s="24">
        <f>$Z$18*BD39*$B$45</f>
        <v>0</v>
      </c>
      <c r="BE18" s="24">
        <f>$I$18*BE39*$B$45</f>
        <v>2321.232</v>
      </c>
      <c r="BF18" s="24">
        <f>$I$18*BF39*$B$45</f>
        <v>1519.812</v>
      </c>
      <c r="BG18" s="24">
        <f>$I$18*BG39*$B$45</f>
        <v>2394.936</v>
      </c>
      <c r="BH18" s="24">
        <f>$I$18*BH39*$B$45</f>
        <v>3300.2519999999995</v>
      </c>
      <c r="BI18" s="24">
        <f>$I$18*BI39*$B$45</f>
        <v>1784.88</v>
      </c>
      <c r="BJ18" s="24">
        <f aca="true" t="shared" si="45" ref="BJ18:BT18">$I$18*BJ39*$B$45</f>
        <v>0</v>
      </c>
      <c r="BK18" s="24">
        <f t="shared" si="45"/>
        <v>0</v>
      </c>
      <c r="BL18" s="24">
        <f t="shared" si="45"/>
        <v>0</v>
      </c>
      <c r="BM18" s="24">
        <f t="shared" si="45"/>
        <v>0</v>
      </c>
      <c r="BN18" s="24">
        <f t="shared" si="45"/>
        <v>0</v>
      </c>
      <c r="BO18" s="24">
        <f t="shared" si="45"/>
        <v>0</v>
      </c>
      <c r="BP18" s="24">
        <f t="shared" si="45"/>
        <v>0</v>
      </c>
      <c r="BQ18" s="24">
        <f t="shared" si="45"/>
        <v>0</v>
      </c>
      <c r="BR18" s="24">
        <f t="shared" si="45"/>
        <v>0</v>
      </c>
      <c r="BS18" s="24">
        <f t="shared" si="45"/>
        <v>0</v>
      </c>
      <c r="BT18" s="24">
        <f t="shared" si="45"/>
        <v>0</v>
      </c>
      <c r="BU18" s="25" t="s">
        <v>9</v>
      </c>
      <c r="BV18" s="23">
        <v>23.528449933686996</v>
      </c>
      <c r="BW18" s="45">
        <v>0.37</v>
      </c>
      <c r="BX18" s="24">
        <f>$Z$18*BX39*$B$45</f>
        <v>0</v>
      </c>
      <c r="BY18" s="24">
        <f>$Z$18*BY39*$B$45</f>
        <v>0</v>
      </c>
      <c r="BZ18" s="24">
        <f>$Z$18*BZ39*$B$45</f>
        <v>0</v>
      </c>
      <c r="CA18" s="24">
        <f>$Z$18*CA39*$B$45</f>
        <v>0</v>
      </c>
      <c r="CB18" s="24">
        <f>$Z$18*CB39*$B$45</f>
        <v>0</v>
      </c>
      <c r="CC18" s="24">
        <f>$I$18*CC39*$B$45</f>
        <v>1791.984</v>
      </c>
      <c r="CD18" s="9" t="s">
        <v>51</v>
      </c>
      <c r="CE18" s="12">
        <v>23.528449933686996</v>
      </c>
      <c r="CF18" s="12">
        <v>0.37</v>
      </c>
      <c r="CG18" s="24">
        <f>$I$18*CG39*$B$45</f>
        <v>3367.2960000000003</v>
      </c>
      <c r="CH18" s="24">
        <f>$I$18*CH39*$B$45</f>
        <v>2704.8480000000004</v>
      </c>
      <c r="CI18" s="24">
        <f>$I$18*CI39*$B$45</f>
        <v>1526.028</v>
      </c>
      <c r="CJ18" s="9" t="s">
        <v>51</v>
      </c>
      <c r="CK18" s="23">
        <v>23.528449933686996</v>
      </c>
      <c r="CL18" s="45">
        <v>0.37</v>
      </c>
      <c r="CM18" s="24">
        <f aca="true" t="shared" si="46" ref="CM18:DG18">$CL$18*$B$45*CM39</f>
        <v>3172.8239999999996</v>
      </c>
      <c r="CN18" s="24">
        <f t="shared" si="46"/>
        <v>2330.5559999999996</v>
      </c>
      <c r="CO18" s="24">
        <f t="shared" si="46"/>
        <v>2279.9399999999996</v>
      </c>
      <c r="CP18" s="24">
        <f t="shared" si="46"/>
        <v>2351.424</v>
      </c>
      <c r="CQ18" s="24">
        <f t="shared" si="46"/>
        <v>1798.1999999999998</v>
      </c>
      <c r="CR18" s="24">
        <f t="shared" si="46"/>
        <v>2313.24</v>
      </c>
      <c r="CS18" s="24">
        <f t="shared" si="46"/>
        <v>2307.9119999999994</v>
      </c>
      <c r="CT18" s="24">
        <f t="shared" si="46"/>
        <v>2294.148</v>
      </c>
      <c r="CU18" s="24">
        <f t="shared" si="46"/>
        <v>2320.344</v>
      </c>
      <c r="CV18" s="24">
        <f t="shared" si="46"/>
        <v>2082.3599999999997</v>
      </c>
      <c r="CW18" s="24">
        <f t="shared" si="46"/>
        <v>1837.272</v>
      </c>
      <c r="CX18" s="24">
        <f t="shared" si="46"/>
        <v>3169.2719999999995</v>
      </c>
      <c r="CY18" s="24">
        <f t="shared" si="46"/>
        <v>1486.512</v>
      </c>
      <c r="CZ18" s="24">
        <f t="shared" si="46"/>
        <v>2318.5679999999998</v>
      </c>
      <c r="DA18" s="24">
        <f t="shared" si="46"/>
        <v>1478.964</v>
      </c>
      <c r="DB18" s="24">
        <f t="shared" si="46"/>
        <v>1803.9719999999998</v>
      </c>
      <c r="DC18" s="24">
        <f t="shared" si="46"/>
        <v>1557.1079999999997</v>
      </c>
      <c r="DD18" s="24">
        <f t="shared" si="46"/>
        <v>2353.2</v>
      </c>
      <c r="DE18" s="24">
        <f t="shared" si="46"/>
        <v>1489.1759999999997</v>
      </c>
      <c r="DF18" s="24">
        <f t="shared" si="46"/>
        <v>1529.1359999999997</v>
      </c>
      <c r="DG18" s="24">
        <f t="shared" si="46"/>
        <v>2087.2439999999997</v>
      </c>
      <c r="DH18" s="25" t="s">
        <v>51</v>
      </c>
      <c r="DI18" s="23">
        <v>23.528449933686996</v>
      </c>
      <c r="DJ18" s="25">
        <v>0.37</v>
      </c>
      <c r="DK18" s="24">
        <f>$CL$18*$B$45*DK39</f>
        <v>2691.9719999999993</v>
      </c>
      <c r="DL18" s="24">
        <f>$CL$18*$B$45*DL39</f>
        <v>2517.924</v>
      </c>
      <c r="DM18" s="24">
        <f>$CL$18*$B$45*DM39</f>
        <v>2325.228</v>
      </c>
      <c r="DN18" s="24">
        <f>$CL$18*$B$45*DN39</f>
        <v>2704.848</v>
      </c>
      <c r="DO18" s="24">
        <f>$CL$18*$B$45*DO39</f>
        <v>2712.8399999999997</v>
      </c>
      <c r="DP18" s="9" t="s">
        <v>51</v>
      </c>
      <c r="DQ18" s="12">
        <v>0.56</v>
      </c>
      <c r="DR18" s="24">
        <f>$DQ$18*$B$45*DR39</f>
        <v>3513.8880000000004</v>
      </c>
      <c r="DS18" s="24">
        <f>$DQ$18*$B$45*DS39</f>
        <v>2200.8</v>
      </c>
      <c r="DT18" s="24">
        <f>$DQ$18*$B$45*DT39</f>
        <v>3513.8880000000004</v>
      </c>
      <c r="DU18" s="9" t="s">
        <v>51</v>
      </c>
      <c r="DV18" s="12">
        <v>0.56</v>
      </c>
      <c r="DW18" s="24">
        <f>$DQ$18*$B$45*DW39</f>
        <v>5465.376</v>
      </c>
      <c r="DX18" s="24">
        <f>$DQ$18*$B$45*DX39</f>
        <v>2655.0720000000006</v>
      </c>
    </row>
    <row r="19" spans="1:128" ht="12.75">
      <c r="A19" s="62" t="s">
        <v>18</v>
      </c>
      <c r="B19" s="62"/>
      <c r="C19" s="62"/>
      <c r="D19" s="62"/>
      <c r="E19" s="62"/>
      <c r="F19" s="62"/>
      <c r="G19" s="9" t="s">
        <v>51</v>
      </c>
      <c r="H19" s="12">
        <v>0.40813328912466834</v>
      </c>
      <c r="I19" s="12">
        <v>0.28</v>
      </c>
      <c r="J19" s="24">
        <f>$I$19*J39*$B$45</f>
        <v>2590.896</v>
      </c>
      <c r="K19" s="24">
        <f>$I$19*K39*$B$45</f>
        <v>2458.5120000000006</v>
      </c>
      <c r="L19" s="24">
        <f>$I$19*L39*$B$45</f>
        <v>1345.0080000000003</v>
      </c>
      <c r="M19" s="24">
        <f aca="true" t="shared" si="47" ref="M19:W19">$I$19*M39*$B$45</f>
        <v>0</v>
      </c>
      <c r="N19" s="24">
        <f t="shared" si="47"/>
        <v>0</v>
      </c>
      <c r="O19" s="24">
        <f t="shared" si="47"/>
        <v>0</v>
      </c>
      <c r="P19" s="24">
        <f t="shared" si="47"/>
        <v>0</v>
      </c>
      <c r="Q19" s="24">
        <f t="shared" si="47"/>
        <v>0</v>
      </c>
      <c r="R19" s="24">
        <f t="shared" si="47"/>
        <v>0</v>
      </c>
      <c r="S19" s="24">
        <f t="shared" si="47"/>
        <v>0</v>
      </c>
      <c r="T19" s="24">
        <f t="shared" si="47"/>
        <v>0</v>
      </c>
      <c r="U19" s="24">
        <f t="shared" si="47"/>
        <v>0</v>
      </c>
      <c r="V19" s="24">
        <f t="shared" si="47"/>
        <v>0</v>
      </c>
      <c r="W19" s="24">
        <f t="shared" si="47"/>
        <v>0</v>
      </c>
      <c r="X19" s="25" t="s">
        <v>9</v>
      </c>
      <c r="Y19" s="23">
        <v>0.40813328912466834</v>
      </c>
      <c r="Z19" s="45">
        <v>0.28</v>
      </c>
      <c r="AA19" s="24">
        <f>$Z$19*AA39*$B$45</f>
        <v>0</v>
      </c>
      <c r="AB19" s="24">
        <f>$Z$19*AB39*$B$45</f>
        <v>0</v>
      </c>
      <c r="AC19" s="24">
        <f>$Z$19*AC39*$B$45</f>
        <v>0</v>
      </c>
      <c r="AD19" s="24">
        <f>$Z$19*AD39*$B$45</f>
        <v>0</v>
      </c>
      <c r="AE19" s="24">
        <f>$Z$19*AE39*$B$45</f>
        <v>0</v>
      </c>
      <c r="AF19" s="24">
        <f aca="true" t="shared" si="48" ref="AF19:AK19">$I$19*AF39*$B$45</f>
        <v>2037.8400000000001</v>
      </c>
      <c r="AG19" s="24">
        <f t="shared" si="48"/>
        <v>1682.016</v>
      </c>
      <c r="AH19" s="24">
        <f t="shared" si="48"/>
        <v>1980.384</v>
      </c>
      <c r="AI19" s="24">
        <f t="shared" si="48"/>
        <v>1783.4879999999998</v>
      </c>
      <c r="AJ19" s="24">
        <f t="shared" si="48"/>
        <v>1358.448</v>
      </c>
      <c r="AK19" s="24">
        <f t="shared" si="48"/>
        <v>1934.6879999999999</v>
      </c>
      <c r="AL19" s="24">
        <f aca="true" t="shared" si="49" ref="AL19:AV19">$I$19*AL39*$B$45</f>
        <v>0</v>
      </c>
      <c r="AM19" s="24">
        <f t="shared" si="49"/>
        <v>0</v>
      </c>
      <c r="AN19" s="24">
        <f t="shared" si="49"/>
        <v>0</v>
      </c>
      <c r="AO19" s="24">
        <f t="shared" si="49"/>
        <v>0</v>
      </c>
      <c r="AP19" s="24">
        <f t="shared" si="49"/>
        <v>0</v>
      </c>
      <c r="AQ19" s="24">
        <f t="shared" si="49"/>
        <v>0</v>
      </c>
      <c r="AR19" s="24">
        <f t="shared" si="49"/>
        <v>0</v>
      </c>
      <c r="AS19" s="24">
        <f t="shared" si="49"/>
        <v>0</v>
      </c>
      <c r="AT19" s="24">
        <f t="shared" si="49"/>
        <v>0</v>
      </c>
      <c r="AU19" s="24">
        <f t="shared" si="49"/>
        <v>0</v>
      </c>
      <c r="AV19" s="24">
        <f t="shared" si="49"/>
        <v>0</v>
      </c>
      <c r="AW19" s="25" t="s">
        <v>9</v>
      </c>
      <c r="AX19" s="23">
        <v>0.40813328912466834</v>
      </c>
      <c r="AY19" s="45">
        <v>0.28</v>
      </c>
      <c r="AZ19" s="24">
        <f>$Z$19*AZ39*$B$45</f>
        <v>0</v>
      </c>
      <c r="BA19" s="24">
        <f>$Z$19*BA39*$B$45</f>
        <v>0</v>
      </c>
      <c r="BB19" s="24">
        <f>$Z$19*BB39*$B$45</f>
        <v>0</v>
      </c>
      <c r="BC19" s="24">
        <f>$Z$19*BC39*$B$45</f>
        <v>0</v>
      </c>
      <c r="BD19" s="24">
        <f>$Z$19*BD39*$B$45</f>
        <v>0</v>
      </c>
      <c r="BE19" s="24">
        <f>$I$19*BE39*$B$45</f>
        <v>1756.6080000000002</v>
      </c>
      <c r="BF19" s="24">
        <f>$I$19*BF39*$B$45</f>
        <v>1150.1280000000002</v>
      </c>
      <c r="BG19" s="24">
        <f>$I$19*BG39*$B$45</f>
        <v>1812.384</v>
      </c>
      <c r="BH19" s="24">
        <f>$I$19*BH39*$B$45</f>
        <v>2497.488</v>
      </c>
      <c r="BI19" s="24">
        <f>$I$19*BI39*$B$45</f>
        <v>1350.7200000000003</v>
      </c>
      <c r="BJ19" s="24">
        <f aca="true" t="shared" si="50" ref="BJ19:BT19">$I$19*BJ39*$B$45</f>
        <v>0</v>
      </c>
      <c r="BK19" s="24">
        <f t="shared" si="50"/>
        <v>0</v>
      </c>
      <c r="BL19" s="24">
        <f t="shared" si="50"/>
        <v>0</v>
      </c>
      <c r="BM19" s="24">
        <f t="shared" si="50"/>
        <v>0</v>
      </c>
      <c r="BN19" s="24">
        <f t="shared" si="50"/>
        <v>0</v>
      </c>
      <c r="BO19" s="24">
        <f t="shared" si="50"/>
        <v>0</v>
      </c>
      <c r="BP19" s="24">
        <f t="shared" si="50"/>
        <v>0</v>
      </c>
      <c r="BQ19" s="24">
        <f t="shared" si="50"/>
        <v>0</v>
      </c>
      <c r="BR19" s="24">
        <f t="shared" si="50"/>
        <v>0</v>
      </c>
      <c r="BS19" s="24">
        <f t="shared" si="50"/>
        <v>0</v>
      </c>
      <c r="BT19" s="24">
        <f t="shared" si="50"/>
        <v>0</v>
      </c>
      <c r="BU19" s="25" t="s">
        <v>9</v>
      </c>
      <c r="BV19" s="23">
        <v>0.40813328912466834</v>
      </c>
      <c r="BW19" s="45">
        <v>0.28</v>
      </c>
      <c r="BX19" s="24">
        <f>$Z$19*BX39*$B$45</f>
        <v>0</v>
      </c>
      <c r="BY19" s="24">
        <f>$Z$19*BY39*$B$45</f>
        <v>0</v>
      </c>
      <c r="BZ19" s="24">
        <f>$Z$19*BZ39*$B$45</f>
        <v>0</v>
      </c>
      <c r="CA19" s="24">
        <f>$Z$19*CA39*$B$45</f>
        <v>0</v>
      </c>
      <c r="CB19" s="24">
        <f>$Z$19*CB39*$B$45</f>
        <v>0</v>
      </c>
      <c r="CC19" s="24">
        <f>$I$19*CC39*$B$45</f>
        <v>1356.0960000000002</v>
      </c>
      <c r="CD19" s="9" t="s">
        <v>51</v>
      </c>
      <c r="CE19" s="12">
        <v>0.40813328912466834</v>
      </c>
      <c r="CF19" s="12">
        <v>0.28</v>
      </c>
      <c r="CG19" s="24">
        <f>$I$19*CG39*$B$45</f>
        <v>2548.224</v>
      </c>
      <c r="CH19" s="24">
        <f>$I$19*CH39*$B$45</f>
        <v>2046.9120000000003</v>
      </c>
      <c r="CI19" s="24">
        <f>$I$19*CI39*$B$45</f>
        <v>1154.832</v>
      </c>
      <c r="CJ19" s="9" t="s">
        <v>51</v>
      </c>
      <c r="CK19" s="23">
        <v>0.40813328912466834</v>
      </c>
      <c r="CL19" s="45">
        <v>0.28</v>
      </c>
      <c r="CM19" s="24">
        <f aca="true" t="shared" si="51" ref="CM19:DG19">$CL$19*$B$45*CM39</f>
        <v>2401.0560000000005</v>
      </c>
      <c r="CN19" s="24">
        <f t="shared" si="51"/>
        <v>1763.664</v>
      </c>
      <c r="CO19" s="24">
        <f t="shared" si="51"/>
        <v>1725.3600000000001</v>
      </c>
      <c r="CP19" s="24">
        <f t="shared" si="51"/>
        <v>1779.4560000000004</v>
      </c>
      <c r="CQ19" s="24">
        <f t="shared" si="51"/>
        <v>1360.8000000000002</v>
      </c>
      <c r="CR19" s="24">
        <f t="shared" si="51"/>
        <v>1750.5600000000002</v>
      </c>
      <c r="CS19" s="24">
        <f t="shared" si="51"/>
        <v>1746.528</v>
      </c>
      <c r="CT19" s="24">
        <f t="shared" si="51"/>
        <v>1736.1120000000003</v>
      </c>
      <c r="CU19" s="24">
        <f t="shared" si="51"/>
        <v>1755.9360000000001</v>
      </c>
      <c r="CV19" s="24">
        <f t="shared" si="51"/>
        <v>1575.8400000000001</v>
      </c>
      <c r="CW19" s="24">
        <f t="shared" si="51"/>
        <v>1390.3680000000002</v>
      </c>
      <c r="CX19" s="24">
        <f t="shared" si="51"/>
        <v>2398.368</v>
      </c>
      <c r="CY19" s="24">
        <f t="shared" si="51"/>
        <v>1124.928</v>
      </c>
      <c r="CZ19" s="24">
        <f t="shared" si="51"/>
        <v>1754.5920000000003</v>
      </c>
      <c r="DA19" s="24">
        <f t="shared" si="51"/>
        <v>1119.2160000000001</v>
      </c>
      <c r="DB19" s="24">
        <f t="shared" si="51"/>
        <v>1365.1680000000001</v>
      </c>
      <c r="DC19" s="24">
        <f t="shared" si="51"/>
        <v>1178.352</v>
      </c>
      <c r="DD19" s="24">
        <f t="shared" si="51"/>
        <v>1780.8000000000002</v>
      </c>
      <c r="DE19" s="24">
        <f t="shared" si="51"/>
        <v>1126.944</v>
      </c>
      <c r="DF19" s="24">
        <f t="shared" si="51"/>
        <v>1157.184</v>
      </c>
      <c r="DG19" s="24">
        <f t="shared" si="51"/>
        <v>1579.5360000000003</v>
      </c>
      <c r="DH19" s="25" t="s">
        <v>51</v>
      </c>
      <c r="DI19" s="23">
        <v>0.40813328912466834</v>
      </c>
      <c r="DJ19" s="25">
        <v>0.28</v>
      </c>
      <c r="DK19" s="24">
        <f>$CL$19*$B$45*DK39</f>
        <v>2037.1680000000001</v>
      </c>
      <c r="DL19" s="24">
        <f>$CL$19*$B$45*DL39</f>
        <v>1905.4560000000004</v>
      </c>
      <c r="DM19" s="24">
        <f>$CL$19*$B$45*DM39</f>
        <v>1759.6320000000003</v>
      </c>
      <c r="DN19" s="24">
        <f>$CL$19*$B$45*DN39</f>
        <v>2046.9120000000003</v>
      </c>
      <c r="DO19" s="24">
        <f>$CL$19*$B$45*DO39</f>
        <v>2052.96</v>
      </c>
      <c r="DP19" s="9" t="s">
        <v>51</v>
      </c>
      <c r="DQ19" s="12">
        <v>0.27</v>
      </c>
      <c r="DR19" s="24">
        <f>$DQ$19*$B$45*DR39</f>
        <v>1694.1960000000001</v>
      </c>
      <c r="DS19" s="24">
        <f>$DQ$19*$B$45*DS39</f>
        <v>1061.1000000000001</v>
      </c>
      <c r="DT19" s="24">
        <f>$DQ$19*$B$45*DT39</f>
        <v>1694.1960000000001</v>
      </c>
      <c r="DU19" s="9" t="s">
        <v>51</v>
      </c>
      <c r="DV19" s="12">
        <v>0.27</v>
      </c>
      <c r="DW19" s="24">
        <f>$DQ$19*$B$45*DW39</f>
        <v>2635.092</v>
      </c>
      <c r="DX19" s="24">
        <f>$DQ$19*$B$45*DX39</f>
        <v>1280.1240000000003</v>
      </c>
    </row>
    <row r="20" spans="1:128" ht="43.5" customHeight="1">
      <c r="A20" s="62" t="s">
        <v>30</v>
      </c>
      <c r="B20" s="62"/>
      <c r="C20" s="62"/>
      <c r="D20" s="62"/>
      <c r="E20" s="62"/>
      <c r="F20" s="62"/>
      <c r="G20" s="13" t="s">
        <v>19</v>
      </c>
      <c r="H20" s="12">
        <v>12.083350464190978</v>
      </c>
      <c r="I20" s="12">
        <v>0.68</v>
      </c>
      <c r="J20" s="24">
        <f>$I$20*J39*$B$45</f>
        <v>6292.176000000001</v>
      </c>
      <c r="K20" s="24">
        <f>$I$20*K39*$B$45</f>
        <v>5970.6720000000005</v>
      </c>
      <c r="L20" s="24">
        <f>$I$20*L39*$B$45</f>
        <v>3266.4480000000003</v>
      </c>
      <c r="M20" s="24">
        <f aca="true" t="shared" si="52" ref="M20:W20">$I$20*M39*$B$45</f>
        <v>0</v>
      </c>
      <c r="N20" s="24">
        <f t="shared" si="52"/>
        <v>0</v>
      </c>
      <c r="O20" s="24">
        <f t="shared" si="52"/>
        <v>0</v>
      </c>
      <c r="P20" s="24">
        <f t="shared" si="52"/>
        <v>0</v>
      </c>
      <c r="Q20" s="24">
        <f t="shared" si="52"/>
        <v>0</v>
      </c>
      <c r="R20" s="24">
        <f t="shared" si="52"/>
        <v>0</v>
      </c>
      <c r="S20" s="24">
        <f t="shared" si="52"/>
        <v>0</v>
      </c>
      <c r="T20" s="24">
        <f t="shared" si="52"/>
        <v>0</v>
      </c>
      <c r="U20" s="24">
        <f t="shared" si="52"/>
        <v>0</v>
      </c>
      <c r="V20" s="24">
        <f t="shared" si="52"/>
        <v>0</v>
      </c>
      <c r="W20" s="24">
        <f t="shared" si="52"/>
        <v>0</v>
      </c>
      <c r="X20" s="27" t="s">
        <v>19</v>
      </c>
      <c r="Y20" s="23">
        <v>12.083350464190978</v>
      </c>
      <c r="Z20" s="45">
        <v>0.68</v>
      </c>
      <c r="AA20" s="24">
        <f>$Z$20*AA39*$B$45</f>
        <v>0</v>
      </c>
      <c r="AB20" s="24">
        <f>$Z$20*AB39*$B$45</f>
        <v>0</v>
      </c>
      <c r="AC20" s="24">
        <f>$Z$20*AC39*$B$45</f>
        <v>0</v>
      </c>
      <c r="AD20" s="24">
        <f>$Z$20*AD39*$B$45</f>
        <v>0</v>
      </c>
      <c r="AE20" s="24">
        <f>$Z$20*AE39*$B$45</f>
        <v>0</v>
      </c>
      <c r="AF20" s="24">
        <f aca="true" t="shared" si="53" ref="AF20:AK20">$I$20*AF39*$B$45</f>
        <v>4949.04</v>
      </c>
      <c r="AG20" s="24">
        <f t="shared" si="53"/>
        <v>4084.896</v>
      </c>
      <c r="AH20" s="24">
        <f t="shared" si="53"/>
        <v>4809.504000000001</v>
      </c>
      <c r="AI20" s="24">
        <f t="shared" si="53"/>
        <v>4331.328</v>
      </c>
      <c r="AJ20" s="24">
        <f t="shared" si="53"/>
        <v>3299.0880000000006</v>
      </c>
      <c r="AK20" s="24">
        <f t="shared" si="53"/>
        <v>4698.528</v>
      </c>
      <c r="AL20" s="24">
        <f aca="true" t="shared" si="54" ref="AL20:AV20">$I$20*AL39*$B$45</f>
        <v>0</v>
      </c>
      <c r="AM20" s="24">
        <f t="shared" si="54"/>
        <v>0</v>
      </c>
      <c r="AN20" s="24">
        <f t="shared" si="54"/>
        <v>0</v>
      </c>
      <c r="AO20" s="24">
        <f t="shared" si="54"/>
        <v>0</v>
      </c>
      <c r="AP20" s="24">
        <f t="shared" si="54"/>
        <v>0</v>
      </c>
      <c r="AQ20" s="24">
        <f t="shared" si="54"/>
        <v>0</v>
      </c>
      <c r="AR20" s="24">
        <f t="shared" si="54"/>
        <v>0</v>
      </c>
      <c r="AS20" s="24">
        <f t="shared" si="54"/>
        <v>0</v>
      </c>
      <c r="AT20" s="24">
        <f t="shared" si="54"/>
        <v>0</v>
      </c>
      <c r="AU20" s="24">
        <f t="shared" si="54"/>
        <v>0</v>
      </c>
      <c r="AV20" s="24">
        <f t="shared" si="54"/>
        <v>0</v>
      </c>
      <c r="AW20" s="27" t="s">
        <v>19</v>
      </c>
      <c r="AX20" s="23">
        <v>12.083350464190978</v>
      </c>
      <c r="AY20" s="45">
        <v>0.68</v>
      </c>
      <c r="AZ20" s="24">
        <f>$Z$20*AZ39*$B$45</f>
        <v>0</v>
      </c>
      <c r="BA20" s="24">
        <f>$Z$20*BA39*$B$45</f>
        <v>0</v>
      </c>
      <c r="BB20" s="24">
        <f>$Z$20*BB39*$B$45</f>
        <v>0</v>
      </c>
      <c r="BC20" s="24">
        <f>$Z$20*BC39*$B$45</f>
        <v>0</v>
      </c>
      <c r="BD20" s="24">
        <f>$Z$20*BD39*$B$45</f>
        <v>0</v>
      </c>
      <c r="BE20" s="24">
        <f>$I$20*BE39*$B$45</f>
        <v>4266.048000000001</v>
      </c>
      <c r="BF20" s="24">
        <f>$I$20*BF39*$B$45</f>
        <v>2793.1680000000006</v>
      </c>
      <c r="BG20" s="24">
        <f>$I$20*BG39*$B$45</f>
        <v>4401.504000000001</v>
      </c>
      <c r="BH20" s="24">
        <f>$I$20*BH39*$B$45</f>
        <v>6065.328</v>
      </c>
      <c r="BI20" s="24">
        <f>$I$20*BI39*$B$45</f>
        <v>3280.32</v>
      </c>
      <c r="BJ20" s="24">
        <f aca="true" t="shared" si="55" ref="BJ20:BT20">$I$20*BJ39*$B$45</f>
        <v>0</v>
      </c>
      <c r="BK20" s="24">
        <f t="shared" si="55"/>
        <v>0</v>
      </c>
      <c r="BL20" s="24">
        <f t="shared" si="55"/>
        <v>0</v>
      </c>
      <c r="BM20" s="24">
        <f t="shared" si="55"/>
        <v>0</v>
      </c>
      <c r="BN20" s="24">
        <f t="shared" si="55"/>
        <v>0</v>
      </c>
      <c r="BO20" s="24">
        <f t="shared" si="55"/>
        <v>0</v>
      </c>
      <c r="BP20" s="24">
        <f t="shared" si="55"/>
        <v>0</v>
      </c>
      <c r="BQ20" s="24">
        <f t="shared" si="55"/>
        <v>0</v>
      </c>
      <c r="BR20" s="24">
        <f t="shared" si="55"/>
        <v>0</v>
      </c>
      <c r="BS20" s="24">
        <f t="shared" si="55"/>
        <v>0</v>
      </c>
      <c r="BT20" s="24">
        <f t="shared" si="55"/>
        <v>0</v>
      </c>
      <c r="BU20" s="27" t="s">
        <v>19</v>
      </c>
      <c r="BV20" s="23">
        <v>12.083350464190978</v>
      </c>
      <c r="BW20" s="45">
        <v>0.68</v>
      </c>
      <c r="BX20" s="24">
        <f>$Z$20*BX39*$B$45</f>
        <v>0</v>
      </c>
      <c r="BY20" s="24">
        <f>$Z$20*BY39*$B$45</f>
        <v>0</v>
      </c>
      <c r="BZ20" s="24">
        <f>$Z$20*BZ39*$B$45</f>
        <v>0</v>
      </c>
      <c r="CA20" s="24">
        <f>$Z$20*CA39*$B$45</f>
        <v>0</v>
      </c>
      <c r="CB20" s="24">
        <f>$Z$20*CB39*$B$45</f>
        <v>0</v>
      </c>
      <c r="CC20" s="24">
        <f>$I$20*CC39*$B$45</f>
        <v>3293.376</v>
      </c>
      <c r="CD20" s="13" t="s">
        <v>19</v>
      </c>
      <c r="CE20" s="12">
        <v>12.083350464190978</v>
      </c>
      <c r="CF20" s="12">
        <v>0.68</v>
      </c>
      <c r="CG20" s="24">
        <f>$I$20*CG39*$B$45</f>
        <v>6188.544</v>
      </c>
      <c r="CH20" s="24">
        <f>$I$20*CH39*$B$45</f>
        <v>4971.072000000001</v>
      </c>
      <c r="CI20" s="24">
        <f>$I$20*CI39*$B$45</f>
        <v>2804.592</v>
      </c>
      <c r="CJ20" s="13" t="s">
        <v>19</v>
      </c>
      <c r="CK20" s="23">
        <v>12.083350464190978</v>
      </c>
      <c r="CL20" s="45">
        <v>0.68</v>
      </c>
      <c r="CM20" s="24">
        <f aca="true" t="shared" si="56" ref="CM20:DG20">$CL$20*$B$45*CM39</f>
        <v>5831.136</v>
      </c>
      <c r="CN20" s="24">
        <f t="shared" si="56"/>
        <v>4283.184</v>
      </c>
      <c r="CO20" s="24">
        <f t="shared" si="56"/>
        <v>4190.16</v>
      </c>
      <c r="CP20" s="24">
        <f t="shared" si="56"/>
        <v>4321.536</v>
      </c>
      <c r="CQ20" s="24">
        <f t="shared" si="56"/>
        <v>3304.8</v>
      </c>
      <c r="CR20" s="24">
        <f t="shared" si="56"/>
        <v>4251.36</v>
      </c>
      <c r="CS20" s="24">
        <f t="shared" si="56"/>
        <v>4241.567999999999</v>
      </c>
      <c r="CT20" s="24">
        <f t="shared" si="56"/>
        <v>4216.272000000001</v>
      </c>
      <c r="CU20" s="24">
        <f t="shared" si="56"/>
        <v>4264.416</v>
      </c>
      <c r="CV20" s="24">
        <f t="shared" si="56"/>
        <v>3827.04</v>
      </c>
      <c r="CW20" s="24">
        <f t="shared" si="56"/>
        <v>3376.608</v>
      </c>
      <c r="CX20" s="24">
        <f t="shared" si="56"/>
        <v>5824.608</v>
      </c>
      <c r="CY20" s="24">
        <f t="shared" si="56"/>
        <v>2731.9680000000003</v>
      </c>
      <c r="CZ20" s="24">
        <f t="shared" si="56"/>
        <v>4261.152</v>
      </c>
      <c r="DA20" s="24">
        <f t="shared" si="56"/>
        <v>2718.0960000000005</v>
      </c>
      <c r="DB20" s="24">
        <f t="shared" si="56"/>
        <v>3315.4080000000004</v>
      </c>
      <c r="DC20" s="24">
        <f t="shared" si="56"/>
        <v>2861.712</v>
      </c>
      <c r="DD20" s="24">
        <f t="shared" si="56"/>
        <v>4324.8</v>
      </c>
      <c r="DE20" s="24">
        <f t="shared" si="56"/>
        <v>2736.864</v>
      </c>
      <c r="DF20" s="24">
        <f t="shared" si="56"/>
        <v>2810.304</v>
      </c>
      <c r="DG20" s="24">
        <f t="shared" si="56"/>
        <v>3836.016</v>
      </c>
      <c r="DH20" s="27" t="s">
        <v>19</v>
      </c>
      <c r="DI20" s="23">
        <v>12.083350464190978</v>
      </c>
      <c r="DJ20" s="25">
        <v>0.68</v>
      </c>
      <c r="DK20" s="24">
        <f>$CL$20*$B$45*DK39</f>
        <v>4947.407999999999</v>
      </c>
      <c r="DL20" s="24">
        <f>$CL$20*$B$45*DL39</f>
        <v>4627.536</v>
      </c>
      <c r="DM20" s="24">
        <f>$CL$20*$B$45*DM39</f>
        <v>4273.392000000001</v>
      </c>
      <c r="DN20" s="24">
        <f>$CL$20*$B$45*DN39</f>
        <v>4971.072</v>
      </c>
      <c r="DO20" s="24">
        <f>$CL$20*$B$45*DO39</f>
        <v>4985.76</v>
      </c>
      <c r="DP20" s="13" t="s">
        <v>19</v>
      </c>
      <c r="DQ20" s="12">
        <v>0.66</v>
      </c>
      <c r="DR20" s="24">
        <f>$DQ$20*$B$45*DR39</f>
        <v>4141.3679999999995</v>
      </c>
      <c r="DS20" s="24">
        <f>$DQ$20*$B$45*DS39</f>
        <v>2593.8</v>
      </c>
      <c r="DT20" s="24">
        <f>$DQ$20*$B$45*DT39</f>
        <v>4141.3679999999995</v>
      </c>
      <c r="DU20" s="13" t="s">
        <v>19</v>
      </c>
      <c r="DV20" s="12">
        <v>0.66</v>
      </c>
      <c r="DW20" s="24">
        <f>$DQ$20*$B$45*DW39</f>
        <v>6441.335999999999</v>
      </c>
      <c r="DX20" s="24">
        <f>$DQ$20*$B$45*DX39</f>
        <v>3129.192</v>
      </c>
    </row>
    <row r="21" spans="1:128" ht="12.75">
      <c r="A21" s="62" t="s">
        <v>31</v>
      </c>
      <c r="B21" s="62"/>
      <c r="C21" s="62"/>
      <c r="D21" s="62"/>
      <c r="E21" s="62"/>
      <c r="F21" s="62"/>
      <c r="G21" s="9" t="s">
        <v>52</v>
      </c>
      <c r="H21" s="12">
        <v>7.994505494505494</v>
      </c>
      <c r="I21" s="12">
        <v>0.23</v>
      </c>
      <c r="J21" s="24">
        <f>$I$21*J39*$B$45</f>
        <v>2128.236</v>
      </c>
      <c r="K21" s="24">
        <f>$I$21*K39*$B$45</f>
        <v>2019.4920000000002</v>
      </c>
      <c r="L21" s="24">
        <f>$I$21*L39*$B$45</f>
        <v>1104.828</v>
      </c>
      <c r="M21" s="24">
        <f aca="true" t="shared" si="57" ref="M21:W21">$I$21*M39*$B$45</f>
        <v>0</v>
      </c>
      <c r="N21" s="24">
        <f t="shared" si="57"/>
        <v>0</v>
      </c>
      <c r="O21" s="24">
        <f t="shared" si="57"/>
        <v>0</v>
      </c>
      <c r="P21" s="24">
        <f t="shared" si="57"/>
        <v>0</v>
      </c>
      <c r="Q21" s="24">
        <f t="shared" si="57"/>
        <v>0</v>
      </c>
      <c r="R21" s="24">
        <f t="shared" si="57"/>
        <v>0</v>
      </c>
      <c r="S21" s="24">
        <f t="shared" si="57"/>
        <v>0</v>
      </c>
      <c r="T21" s="24">
        <f t="shared" si="57"/>
        <v>0</v>
      </c>
      <c r="U21" s="24">
        <f t="shared" si="57"/>
        <v>0</v>
      </c>
      <c r="V21" s="24">
        <f t="shared" si="57"/>
        <v>0</v>
      </c>
      <c r="W21" s="24">
        <f t="shared" si="57"/>
        <v>0</v>
      </c>
      <c r="X21" s="25" t="s">
        <v>9</v>
      </c>
      <c r="Y21" s="23">
        <v>7.994505494505494</v>
      </c>
      <c r="Z21" s="45">
        <v>0.23</v>
      </c>
      <c r="AA21" s="24">
        <f>$Z$21*AA39*$B$45</f>
        <v>0</v>
      </c>
      <c r="AB21" s="24">
        <f>$Z$21*AB39*$B$45</f>
        <v>0</v>
      </c>
      <c r="AC21" s="24">
        <f>$Z$21*AC39*$B$45</f>
        <v>0</v>
      </c>
      <c r="AD21" s="24">
        <f>$Z$21*AD39*$B$45</f>
        <v>0</v>
      </c>
      <c r="AE21" s="24">
        <f>$Z$21*AE39*$B$45</f>
        <v>0</v>
      </c>
      <c r="AF21" s="24">
        <f aca="true" t="shared" si="58" ref="AF21:AK21">$I$21*AF39*$B$45</f>
        <v>1673.94</v>
      </c>
      <c r="AG21" s="24">
        <f t="shared" si="58"/>
        <v>1381.656</v>
      </c>
      <c r="AH21" s="24">
        <f t="shared" si="58"/>
        <v>1626.7440000000001</v>
      </c>
      <c r="AI21" s="24">
        <f t="shared" si="58"/>
        <v>1465.0079999999998</v>
      </c>
      <c r="AJ21" s="24">
        <f t="shared" si="58"/>
        <v>1115.868</v>
      </c>
      <c r="AK21" s="24">
        <f t="shared" si="58"/>
        <v>1589.208</v>
      </c>
      <c r="AL21" s="24">
        <f aca="true" t="shared" si="59" ref="AL21:AV21">$I$21*AL39*$B$45</f>
        <v>0</v>
      </c>
      <c r="AM21" s="24">
        <f t="shared" si="59"/>
        <v>0</v>
      </c>
      <c r="AN21" s="24">
        <f t="shared" si="59"/>
        <v>0</v>
      </c>
      <c r="AO21" s="24">
        <f t="shared" si="59"/>
        <v>0</v>
      </c>
      <c r="AP21" s="24">
        <f t="shared" si="59"/>
        <v>0</v>
      </c>
      <c r="AQ21" s="24">
        <f t="shared" si="59"/>
        <v>0</v>
      </c>
      <c r="AR21" s="24">
        <f t="shared" si="59"/>
        <v>0</v>
      </c>
      <c r="AS21" s="24">
        <f t="shared" si="59"/>
        <v>0</v>
      </c>
      <c r="AT21" s="24">
        <f t="shared" si="59"/>
        <v>0</v>
      </c>
      <c r="AU21" s="24">
        <f t="shared" si="59"/>
        <v>0</v>
      </c>
      <c r="AV21" s="24">
        <f t="shared" si="59"/>
        <v>0</v>
      </c>
      <c r="AW21" s="25" t="s">
        <v>9</v>
      </c>
      <c r="AX21" s="23">
        <v>7.994505494505494</v>
      </c>
      <c r="AY21" s="45">
        <v>0.23</v>
      </c>
      <c r="AZ21" s="24">
        <f>$Z$21*AZ39*$B$45</f>
        <v>0</v>
      </c>
      <c r="BA21" s="24">
        <f>$Z$21*BA39*$B$45</f>
        <v>0</v>
      </c>
      <c r="BB21" s="24">
        <f>$Z$21*BB39*$B$45</f>
        <v>0</v>
      </c>
      <c r="BC21" s="24">
        <f>$Z$21*BC39*$B$45</f>
        <v>0</v>
      </c>
      <c r="BD21" s="24">
        <f>$Z$21*BD39*$B$45</f>
        <v>0</v>
      </c>
      <c r="BE21" s="24">
        <f>$I$21*BE39*$B$45</f>
        <v>1442.9279999999999</v>
      </c>
      <c r="BF21" s="24">
        <f>$I$21*BF39*$B$45</f>
        <v>944.748</v>
      </c>
      <c r="BG21" s="24">
        <f>$I$21*BG39*$B$45</f>
        <v>1488.744</v>
      </c>
      <c r="BH21" s="24">
        <f>$I$21*BH39*$B$45</f>
        <v>2051.508</v>
      </c>
      <c r="BI21" s="24">
        <f>$I$21*BI39*$B$45</f>
        <v>1109.52</v>
      </c>
      <c r="BJ21" s="24">
        <f aca="true" t="shared" si="60" ref="BJ21:BT21">$I$21*BJ39*$B$45</f>
        <v>0</v>
      </c>
      <c r="BK21" s="24">
        <f t="shared" si="60"/>
        <v>0</v>
      </c>
      <c r="BL21" s="24">
        <f t="shared" si="60"/>
        <v>0</v>
      </c>
      <c r="BM21" s="24">
        <f t="shared" si="60"/>
        <v>0</v>
      </c>
      <c r="BN21" s="24">
        <f t="shared" si="60"/>
        <v>0</v>
      </c>
      <c r="BO21" s="24">
        <f t="shared" si="60"/>
        <v>0</v>
      </c>
      <c r="BP21" s="24">
        <f t="shared" si="60"/>
        <v>0</v>
      </c>
      <c r="BQ21" s="24">
        <f t="shared" si="60"/>
        <v>0</v>
      </c>
      <c r="BR21" s="24">
        <f t="shared" si="60"/>
        <v>0</v>
      </c>
      <c r="BS21" s="24">
        <f t="shared" si="60"/>
        <v>0</v>
      </c>
      <c r="BT21" s="24">
        <f t="shared" si="60"/>
        <v>0</v>
      </c>
      <c r="BU21" s="25" t="s">
        <v>9</v>
      </c>
      <c r="BV21" s="23">
        <v>7.994505494505494</v>
      </c>
      <c r="BW21" s="45">
        <v>0.23</v>
      </c>
      <c r="BX21" s="24">
        <f>$Z$21*BX39*$B$45</f>
        <v>0</v>
      </c>
      <c r="BY21" s="24">
        <f>$Z$21*BY39*$B$45</f>
        <v>0</v>
      </c>
      <c r="BZ21" s="24">
        <f>$Z$21*BZ39*$B$45</f>
        <v>0</v>
      </c>
      <c r="CA21" s="24">
        <f>$Z$21*CA39*$B$45</f>
        <v>0</v>
      </c>
      <c r="CB21" s="24">
        <f>$Z$21*CB39*$B$45</f>
        <v>0</v>
      </c>
      <c r="CC21" s="24">
        <f>$I$21*CC39*$B$45</f>
        <v>1113.9360000000001</v>
      </c>
      <c r="CD21" s="9" t="s">
        <v>52</v>
      </c>
      <c r="CE21" s="12">
        <v>7.994505494505494</v>
      </c>
      <c r="CF21" s="12">
        <v>0.23</v>
      </c>
      <c r="CG21" s="24">
        <f>$I$21*CG39*$B$45</f>
        <v>2093.184</v>
      </c>
      <c r="CH21" s="24">
        <f>$I$21*CH39*$B$45</f>
        <v>1681.3920000000003</v>
      </c>
      <c r="CI21" s="24">
        <f>$I$21*CI39*$B$45</f>
        <v>948.6120000000001</v>
      </c>
      <c r="CJ21" s="9" t="s">
        <v>52</v>
      </c>
      <c r="CK21" s="23">
        <v>7.994505494505494</v>
      </c>
      <c r="CL21" s="45">
        <v>0.23</v>
      </c>
      <c r="CM21" s="24">
        <f aca="true" t="shared" si="61" ref="CM21:DG21">$CL$21*$B$45*CM39</f>
        <v>1972.2960000000003</v>
      </c>
      <c r="CN21" s="24">
        <f t="shared" si="61"/>
        <v>1448.7240000000002</v>
      </c>
      <c r="CO21" s="24">
        <f t="shared" si="61"/>
        <v>1417.2600000000002</v>
      </c>
      <c r="CP21" s="24">
        <f t="shared" si="61"/>
        <v>1461.6960000000001</v>
      </c>
      <c r="CQ21" s="24">
        <f t="shared" si="61"/>
        <v>1117.8000000000002</v>
      </c>
      <c r="CR21" s="24">
        <f t="shared" si="61"/>
        <v>1437.96</v>
      </c>
      <c r="CS21" s="24">
        <f t="shared" si="61"/>
        <v>1434.648</v>
      </c>
      <c r="CT21" s="24">
        <f t="shared" si="61"/>
        <v>1426.0920000000003</v>
      </c>
      <c r="CU21" s="24">
        <f t="shared" si="61"/>
        <v>1442.3760000000002</v>
      </c>
      <c r="CV21" s="24">
        <f t="shared" si="61"/>
        <v>1294.44</v>
      </c>
      <c r="CW21" s="24">
        <f t="shared" si="61"/>
        <v>1142.0880000000002</v>
      </c>
      <c r="CX21" s="24">
        <f t="shared" si="61"/>
        <v>1970.088</v>
      </c>
      <c r="CY21" s="24">
        <f t="shared" si="61"/>
        <v>924.0480000000001</v>
      </c>
      <c r="CZ21" s="24">
        <f t="shared" si="61"/>
        <v>1441.2720000000002</v>
      </c>
      <c r="DA21" s="24">
        <f t="shared" si="61"/>
        <v>919.3560000000001</v>
      </c>
      <c r="DB21" s="24">
        <f t="shared" si="61"/>
        <v>1121.3880000000001</v>
      </c>
      <c r="DC21" s="24">
        <f t="shared" si="61"/>
        <v>967.932</v>
      </c>
      <c r="DD21" s="24">
        <f t="shared" si="61"/>
        <v>1462.8000000000002</v>
      </c>
      <c r="DE21" s="24">
        <f t="shared" si="61"/>
        <v>925.7040000000001</v>
      </c>
      <c r="DF21" s="24">
        <f t="shared" si="61"/>
        <v>950.544</v>
      </c>
      <c r="DG21" s="24">
        <f t="shared" si="61"/>
        <v>1297.476</v>
      </c>
      <c r="DH21" s="25" t="s">
        <v>52</v>
      </c>
      <c r="DI21" s="23">
        <v>7.994505494505494</v>
      </c>
      <c r="DJ21" s="25">
        <v>0.23</v>
      </c>
      <c r="DK21" s="24">
        <f>$CL$21*$B$45*DK39</f>
        <v>1673.388</v>
      </c>
      <c r="DL21" s="24">
        <f>$CL$21*$B$45*DL39</f>
        <v>1565.1960000000001</v>
      </c>
      <c r="DM21" s="24">
        <f>$CL$21*$B$45*DM39</f>
        <v>1445.4120000000003</v>
      </c>
      <c r="DN21" s="24">
        <f>$CL$21*$B$45*DN39</f>
        <v>1681.3920000000003</v>
      </c>
      <c r="DO21" s="24">
        <f>$CL$21*$B$45*DO39</f>
        <v>1686.3600000000001</v>
      </c>
      <c r="DP21" s="9" t="s">
        <v>52</v>
      </c>
      <c r="DQ21" s="12">
        <v>0.23</v>
      </c>
      <c r="DR21" s="24">
        <f>$DQ$21*$B$45*DR39</f>
        <v>1443.204</v>
      </c>
      <c r="DS21" s="24">
        <f>$DQ$21*$B$45*DS39</f>
        <v>903.9000000000001</v>
      </c>
      <c r="DT21" s="24">
        <f>$DQ$21*$B$45*DT39</f>
        <v>1443.204</v>
      </c>
      <c r="DU21" s="9" t="s">
        <v>52</v>
      </c>
      <c r="DV21" s="12">
        <v>0.23</v>
      </c>
      <c r="DW21" s="24">
        <f>$DQ$21*$B$45*DW39</f>
        <v>2244.708</v>
      </c>
      <c r="DX21" s="24">
        <f>$DQ$21*$B$45*DX39</f>
        <v>1090.476</v>
      </c>
    </row>
    <row r="22" spans="1:128" ht="12.75">
      <c r="A22" s="62" t="s">
        <v>32</v>
      </c>
      <c r="B22" s="62"/>
      <c r="C22" s="62"/>
      <c r="D22" s="62"/>
      <c r="E22" s="62"/>
      <c r="F22" s="62"/>
      <c r="G22" s="9" t="s">
        <v>51</v>
      </c>
      <c r="H22" s="12">
        <v>7.994505494505494</v>
      </c>
      <c r="I22" s="12">
        <v>2.74</v>
      </c>
      <c r="J22" s="24">
        <f>$I$22*J39*$B$45</f>
        <v>25353.768000000004</v>
      </c>
      <c r="K22" s="24">
        <f>$I$22*K39*$B$45</f>
        <v>24058.296000000002</v>
      </c>
      <c r="L22" s="24">
        <f>$I$22*L39*$B$45</f>
        <v>13161.864000000001</v>
      </c>
      <c r="M22" s="24">
        <f aca="true" t="shared" si="62" ref="M22:W22">$I$22*M39*$B$45</f>
        <v>0</v>
      </c>
      <c r="N22" s="24">
        <f t="shared" si="62"/>
        <v>0</v>
      </c>
      <c r="O22" s="24">
        <f t="shared" si="62"/>
        <v>0</v>
      </c>
      <c r="P22" s="24">
        <f t="shared" si="62"/>
        <v>0</v>
      </c>
      <c r="Q22" s="24">
        <f t="shared" si="62"/>
        <v>0</v>
      </c>
      <c r="R22" s="24">
        <f t="shared" si="62"/>
        <v>0</v>
      </c>
      <c r="S22" s="24">
        <f t="shared" si="62"/>
        <v>0</v>
      </c>
      <c r="T22" s="24">
        <f t="shared" si="62"/>
        <v>0</v>
      </c>
      <c r="U22" s="24">
        <f t="shared" si="62"/>
        <v>0</v>
      </c>
      <c r="V22" s="24">
        <f t="shared" si="62"/>
        <v>0</v>
      </c>
      <c r="W22" s="24">
        <f t="shared" si="62"/>
        <v>0</v>
      </c>
      <c r="X22" s="25" t="s">
        <v>9</v>
      </c>
      <c r="Y22" s="23">
        <v>7.994505494505494</v>
      </c>
      <c r="Z22" s="45">
        <v>2.74</v>
      </c>
      <c r="AA22" s="24">
        <f>$Z$22*AA39*$B$45</f>
        <v>0</v>
      </c>
      <c r="AB22" s="24">
        <f>$Z$22*AB39*$B$45</f>
        <v>0</v>
      </c>
      <c r="AC22" s="24">
        <f>$Z$22*AC39*$B$45</f>
        <v>0</v>
      </c>
      <c r="AD22" s="24">
        <f>$Z$22*AD39*$B$45</f>
        <v>0</v>
      </c>
      <c r="AE22" s="24">
        <f>$Z$22*AE39*$B$45</f>
        <v>0</v>
      </c>
      <c r="AF22" s="24">
        <f aca="true" t="shared" si="63" ref="AF22:AK22">$I$22*AF39*$B$45</f>
        <v>19941.72</v>
      </c>
      <c r="AG22" s="24">
        <f t="shared" si="63"/>
        <v>16459.728000000003</v>
      </c>
      <c r="AH22" s="24">
        <f t="shared" si="63"/>
        <v>19379.472</v>
      </c>
      <c r="AI22" s="24">
        <f t="shared" si="63"/>
        <v>17452.704</v>
      </c>
      <c r="AJ22" s="24">
        <f t="shared" si="63"/>
        <v>13293.384000000002</v>
      </c>
      <c r="AK22" s="24">
        <f t="shared" si="63"/>
        <v>18932.304</v>
      </c>
      <c r="AL22" s="24">
        <f aca="true" t="shared" si="64" ref="AL22:AV22">$I$22*AL39*$B$45</f>
        <v>0</v>
      </c>
      <c r="AM22" s="24">
        <f t="shared" si="64"/>
        <v>0</v>
      </c>
      <c r="AN22" s="24">
        <f t="shared" si="64"/>
        <v>0</v>
      </c>
      <c r="AO22" s="24">
        <f t="shared" si="64"/>
        <v>0</v>
      </c>
      <c r="AP22" s="24">
        <f t="shared" si="64"/>
        <v>0</v>
      </c>
      <c r="AQ22" s="24">
        <f t="shared" si="64"/>
        <v>0</v>
      </c>
      <c r="AR22" s="24">
        <f t="shared" si="64"/>
        <v>0</v>
      </c>
      <c r="AS22" s="24">
        <f t="shared" si="64"/>
        <v>0</v>
      </c>
      <c r="AT22" s="24">
        <f t="shared" si="64"/>
        <v>0</v>
      </c>
      <c r="AU22" s="24">
        <f t="shared" si="64"/>
        <v>0</v>
      </c>
      <c r="AV22" s="24">
        <f t="shared" si="64"/>
        <v>0</v>
      </c>
      <c r="AW22" s="25" t="s">
        <v>9</v>
      </c>
      <c r="AX22" s="23">
        <v>7.994505494505494</v>
      </c>
      <c r="AY22" s="45">
        <v>2.74</v>
      </c>
      <c r="AZ22" s="24">
        <f>$Z$22*AZ39*$B$45</f>
        <v>0</v>
      </c>
      <c r="BA22" s="24">
        <f>$Z$22*BA39*$B$45</f>
        <v>0</v>
      </c>
      <c r="BB22" s="24">
        <f>$Z$22*BB39*$B$45</f>
        <v>0</v>
      </c>
      <c r="BC22" s="24">
        <f>$Z$22*BC39*$B$45</f>
        <v>0</v>
      </c>
      <c r="BD22" s="24">
        <f>$Z$22*BD39*$B$45</f>
        <v>0</v>
      </c>
      <c r="BE22" s="24">
        <f>$I$22*BE39*$B$45</f>
        <v>17189.664</v>
      </c>
      <c r="BF22" s="24">
        <f>$I$22*BF39*$B$45</f>
        <v>11254.824000000002</v>
      </c>
      <c r="BG22" s="24">
        <f>$I$22*BG39*$B$45</f>
        <v>17735.472</v>
      </c>
      <c r="BH22" s="24">
        <f>$I$22*BH39*$B$45</f>
        <v>24439.704</v>
      </c>
      <c r="BI22" s="24">
        <f>$I$22*BI39*$B$45</f>
        <v>13217.76</v>
      </c>
      <c r="BJ22" s="24">
        <f aca="true" t="shared" si="65" ref="BJ22:BT22">$I$22*BJ39*$B$45</f>
        <v>0</v>
      </c>
      <c r="BK22" s="24">
        <f t="shared" si="65"/>
        <v>0</v>
      </c>
      <c r="BL22" s="24">
        <f t="shared" si="65"/>
        <v>0</v>
      </c>
      <c r="BM22" s="24">
        <f t="shared" si="65"/>
        <v>0</v>
      </c>
      <c r="BN22" s="24">
        <f t="shared" si="65"/>
        <v>0</v>
      </c>
      <c r="BO22" s="24">
        <f t="shared" si="65"/>
        <v>0</v>
      </c>
      <c r="BP22" s="24">
        <f t="shared" si="65"/>
        <v>0</v>
      </c>
      <c r="BQ22" s="24">
        <f t="shared" si="65"/>
        <v>0</v>
      </c>
      <c r="BR22" s="24">
        <f t="shared" si="65"/>
        <v>0</v>
      </c>
      <c r="BS22" s="24">
        <f t="shared" si="65"/>
        <v>0</v>
      </c>
      <c r="BT22" s="24">
        <f t="shared" si="65"/>
        <v>0</v>
      </c>
      <c r="BU22" s="25" t="s">
        <v>9</v>
      </c>
      <c r="BV22" s="23">
        <v>7.994505494505494</v>
      </c>
      <c r="BW22" s="45">
        <v>2.74</v>
      </c>
      <c r="BX22" s="24">
        <f>$Z$22*BX39*$B$45</f>
        <v>0</v>
      </c>
      <c r="BY22" s="24">
        <f>$Z$22*BY39*$B$45</f>
        <v>0</v>
      </c>
      <c r="BZ22" s="24">
        <f>$Z$22*BZ39*$B$45</f>
        <v>0</v>
      </c>
      <c r="CA22" s="24">
        <f>$Z$22*CA39*$B$45</f>
        <v>0</v>
      </c>
      <c r="CB22" s="24">
        <f>$Z$22*CB39*$B$45</f>
        <v>0</v>
      </c>
      <c r="CC22" s="24">
        <f>$I$22*CC39*$B$45</f>
        <v>13270.368000000002</v>
      </c>
      <c r="CD22" s="9" t="s">
        <v>51</v>
      </c>
      <c r="CE22" s="12">
        <v>7.994505494505494</v>
      </c>
      <c r="CF22" s="12">
        <v>2.74</v>
      </c>
      <c r="CG22" s="24">
        <f>$I$22*CG39*$B$45</f>
        <v>24936.192000000003</v>
      </c>
      <c r="CH22" s="24">
        <f>$I$22*CH39*$B$45</f>
        <v>20030.496000000003</v>
      </c>
      <c r="CI22" s="24">
        <f>$I$22*CI39*$B$45</f>
        <v>11300.856</v>
      </c>
      <c r="CJ22" s="9" t="s">
        <v>61</v>
      </c>
      <c r="CK22" s="23">
        <v>7.994505494505494</v>
      </c>
      <c r="CL22" s="45">
        <v>2.74</v>
      </c>
      <c r="CM22" s="24">
        <f aca="true" t="shared" si="66" ref="CM22:DG22">$CL$22*$B$45*CM39</f>
        <v>23496.048000000003</v>
      </c>
      <c r="CN22" s="24">
        <f t="shared" si="66"/>
        <v>17258.712</v>
      </c>
      <c r="CO22" s="24">
        <f t="shared" si="66"/>
        <v>16883.88</v>
      </c>
      <c r="CP22" s="24">
        <f t="shared" si="66"/>
        <v>17413.248000000003</v>
      </c>
      <c r="CQ22" s="24">
        <f t="shared" si="66"/>
        <v>13316.400000000001</v>
      </c>
      <c r="CR22" s="24">
        <f t="shared" si="66"/>
        <v>17130.48</v>
      </c>
      <c r="CS22" s="24">
        <f t="shared" si="66"/>
        <v>17091.024</v>
      </c>
      <c r="CT22" s="24">
        <f t="shared" si="66"/>
        <v>16989.096</v>
      </c>
      <c r="CU22" s="24">
        <f t="shared" si="66"/>
        <v>17183.088000000003</v>
      </c>
      <c r="CV22" s="24">
        <f t="shared" si="66"/>
        <v>15420.720000000001</v>
      </c>
      <c r="CW22" s="24">
        <f t="shared" si="66"/>
        <v>13605.744</v>
      </c>
      <c r="CX22" s="24">
        <f t="shared" si="66"/>
        <v>23469.744</v>
      </c>
      <c r="CY22" s="24">
        <f t="shared" si="66"/>
        <v>11008.224000000002</v>
      </c>
      <c r="CZ22" s="24">
        <f t="shared" si="66"/>
        <v>17169.936</v>
      </c>
      <c r="DA22" s="24">
        <f t="shared" si="66"/>
        <v>10952.328000000001</v>
      </c>
      <c r="DB22" s="24">
        <f t="shared" si="66"/>
        <v>13359.144000000002</v>
      </c>
      <c r="DC22" s="24">
        <f t="shared" si="66"/>
        <v>11531.016</v>
      </c>
      <c r="DD22" s="24">
        <f t="shared" si="66"/>
        <v>17426.4</v>
      </c>
      <c r="DE22" s="24">
        <f t="shared" si="66"/>
        <v>11027.952</v>
      </c>
      <c r="DF22" s="24">
        <f t="shared" si="66"/>
        <v>11323.872</v>
      </c>
      <c r="DG22" s="24">
        <f t="shared" si="66"/>
        <v>15456.888000000003</v>
      </c>
      <c r="DH22" s="25" t="s">
        <v>61</v>
      </c>
      <c r="DI22" s="23">
        <v>7.994505494505494</v>
      </c>
      <c r="DJ22" s="25">
        <v>2.74</v>
      </c>
      <c r="DK22" s="24">
        <f>$CL$22*$B$45*DK39</f>
        <v>19935.144</v>
      </c>
      <c r="DL22" s="24">
        <f>$CL$22*$B$45*DL39</f>
        <v>18646.248000000003</v>
      </c>
      <c r="DM22" s="24">
        <f>$CL$22*$B$45*DM39</f>
        <v>17219.256</v>
      </c>
      <c r="DN22" s="24">
        <f>$CL$22*$B$45*DN39</f>
        <v>20030.496000000003</v>
      </c>
      <c r="DO22" s="24">
        <f>$CL$22*$B$45*DO39</f>
        <v>20089.68</v>
      </c>
      <c r="DP22" s="9" t="s">
        <v>60</v>
      </c>
      <c r="DQ22" s="12">
        <v>2.97</v>
      </c>
      <c r="DR22" s="24">
        <f>$DQ$22*$B$45*DR39</f>
        <v>18636.156</v>
      </c>
      <c r="DS22" s="24">
        <f>$DQ$22*$B$45*DS39</f>
        <v>11672.1</v>
      </c>
      <c r="DT22" s="24">
        <f>$DQ$22*$B$45*DT39</f>
        <v>18636.156</v>
      </c>
      <c r="DU22" s="9" t="s">
        <v>60</v>
      </c>
      <c r="DV22" s="12">
        <v>2.97</v>
      </c>
      <c r="DW22" s="24">
        <f>$DQ$22*$B$45*DW39</f>
        <v>28986.012</v>
      </c>
      <c r="DX22" s="24">
        <f>$DQ$22*$B$45*DX39</f>
        <v>14081.364000000001</v>
      </c>
    </row>
    <row r="23" spans="1:128" ht="12.75">
      <c r="A23" s="62" t="s">
        <v>33</v>
      </c>
      <c r="B23" s="62"/>
      <c r="C23" s="62"/>
      <c r="D23" s="62"/>
      <c r="E23" s="62"/>
      <c r="F23" s="62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>$I$23*K39*$B$45</f>
        <v>0</v>
      </c>
      <c r="L23" s="24">
        <f>$I$23*L39*$B$45</f>
        <v>0</v>
      </c>
      <c r="M23" s="24">
        <f aca="true" t="shared" si="67" ref="M23:W23">$I$23*M39*$B$45</f>
        <v>0</v>
      </c>
      <c r="N23" s="24">
        <f t="shared" si="67"/>
        <v>0</v>
      </c>
      <c r="O23" s="24">
        <f t="shared" si="67"/>
        <v>0</v>
      </c>
      <c r="P23" s="24">
        <f t="shared" si="67"/>
        <v>0</v>
      </c>
      <c r="Q23" s="24">
        <f t="shared" si="67"/>
        <v>0</v>
      </c>
      <c r="R23" s="24">
        <f t="shared" si="67"/>
        <v>0</v>
      </c>
      <c r="S23" s="24">
        <f t="shared" si="67"/>
        <v>0</v>
      </c>
      <c r="T23" s="24">
        <f t="shared" si="67"/>
        <v>0</v>
      </c>
      <c r="U23" s="24">
        <f t="shared" si="67"/>
        <v>0</v>
      </c>
      <c r="V23" s="24">
        <f t="shared" si="67"/>
        <v>0</v>
      </c>
      <c r="W23" s="24">
        <f t="shared" si="67"/>
        <v>0</v>
      </c>
      <c r="X23" s="25" t="s">
        <v>9</v>
      </c>
      <c r="Y23" s="23">
        <v>7.994505494505494</v>
      </c>
      <c r="Z23" s="45">
        <v>0</v>
      </c>
      <c r="AA23" s="24">
        <f>$Z$23*AA39*$B$45</f>
        <v>0</v>
      </c>
      <c r="AB23" s="24">
        <f>$Z$23*AB39*$B$45</f>
        <v>0</v>
      </c>
      <c r="AC23" s="24">
        <f>$Z$23*AC39*$B$45</f>
        <v>0</v>
      </c>
      <c r="AD23" s="24">
        <f>$Z$23*AD39*$B$45</f>
        <v>0</v>
      </c>
      <c r="AE23" s="24">
        <f>$Z$23*AE39*$B$45</f>
        <v>0</v>
      </c>
      <c r="AF23" s="24">
        <f aca="true" t="shared" si="68" ref="AF23:AK23">$I$23*AF39*$B$45</f>
        <v>0</v>
      </c>
      <c r="AG23" s="24">
        <f t="shared" si="68"/>
        <v>0</v>
      </c>
      <c r="AH23" s="24">
        <f t="shared" si="68"/>
        <v>0</v>
      </c>
      <c r="AI23" s="24">
        <f t="shared" si="68"/>
        <v>0</v>
      </c>
      <c r="AJ23" s="24">
        <f t="shared" si="68"/>
        <v>0</v>
      </c>
      <c r="AK23" s="24">
        <f t="shared" si="68"/>
        <v>0</v>
      </c>
      <c r="AL23" s="24">
        <f aca="true" t="shared" si="69" ref="AL23:AV23">$I$23*AL39*$B$45</f>
        <v>0</v>
      </c>
      <c r="AM23" s="24">
        <f t="shared" si="69"/>
        <v>0</v>
      </c>
      <c r="AN23" s="24">
        <f t="shared" si="69"/>
        <v>0</v>
      </c>
      <c r="AO23" s="24">
        <f t="shared" si="69"/>
        <v>0</v>
      </c>
      <c r="AP23" s="24">
        <f t="shared" si="69"/>
        <v>0</v>
      </c>
      <c r="AQ23" s="24">
        <f t="shared" si="69"/>
        <v>0</v>
      </c>
      <c r="AR23" s="24">
        <f t="shared" si="69"/>
        <v>0</v>
      </c>
      <c r="AS23" s="24">
        <f t="shared" si="69"/>
        <v>0</v>
      </c>
      <c r="AT23" s="24">
        <f t="shared" si="69"/>
        <v>0</v>
      </c>
      <c r="AU23" s="24">
        <f t="shared" si="69"/>
        <v>0</v>
      </c>
      <c r="AV23" s="24">
        <f t="shared" si="69"/>
        <v>0</v>
      </c>
      <c r="AW23" s="25" t="s">
        <v>9</v>
      </c>
      <c r="AX23" s="23">
        <v>7.994505494505494</v>
      </c>
      <c r="AY23" s="45">
        <v>0</v>
      </c>
      <c r="AZ23" s="24">
        <f>$Z$23*AZ39*$B$45</f>
        <v>0</v>
      </c>
      <c r="BA23" s="24">
        <f>$Z$23*BA39*$B$45</f>
        <v>0</v>
      </c>
      <c r="BB23" s="24">
        <f>$Z$23*BB39*$B$45</f>
        <v>0</v>
      </c>
      <c r="BC23" s="24">
        <f>$Z$23*BC39*$B$45</f>
        <v>0</v>
      </c>
      <c r="BD23" s="24">
        <f>$Z$23*BD39*$B$45</f>
        <v>0</v>
      </c>
      <c r="BE23" s="24">
        <f>$I$23*BE39*$B$45</f>
        <v>0</v>
      </c>
      <c r="BF23" s="24">
        <f>$I$23*BF39*$B$45</f>
        <v>0</v>
      </c>
      <c r="BG23" s="24">
        <f>$I$23*BG39*$B$45</f>
        <v>0</v>
      </c>
      <c r="BH23" s="24">
        <f>$I$23*BH39*$B$45</f>
        <v>0</v>
      </c>
      <c r="BI23" s="24">
        <f>$I$23*BI39*$B$45</f>
        <v>0</v>
      </c>
      <c r="BJ23" s="24">
        <f aca="true" t="shared" si="70" ref="BJ23:BT23">$I$23*BJ39*$B$45</f>
        <v>0</v>
      </c>
      <c r="BK23" s="24">
        <f t="shared" si="70"/>
        <v>0</v>
      </c>
      <c r="BL23" s="24">
        <f t="shared" si="70"/>
        <v>0</v>
      </c>
      <c r="BM23" s="24">
        <f t="shared" si="70"/>
        <v>0</v>
      </c>
      <c r="BN23" s="24">
        <f t="shared" si="70"/>
        <v>0</v>
      </c>
      <c r="BO23" s="24">
        <f t="shared" si="70"/>
        <v>0</v>
      </c>
      <c r="BP23" s="24">
        <f t="shared" si="70"/>
        <v>0</v>
      </c>
      <c r="BQ23" s="24">
        <f t="shared" si="70"/>
        <v>0</v>
      </c>
      <c r="BR23" s="24">
        <f t="shared" si="70"/>
        <v>0</v>
      </c>
      <c r="BS23" s="24">
        <f t="shared" si="70"/>
        <v>0</v>
      </c>
      <c r="BT23" s="24">
        <f t="shared" si="70"/>
        <v>0</v>
      </c>
      <c r="BU23" s="25" t="s">
        <v>9</v>
      </c>
      <c r="BV23" s="23">
        <v>7.994505494505494</v>
      </c>
      <c r="BW23" s="45">
        <v>0</v>
      </c>
      <c r="BX23" s="24">
        <f>$Z$23*BX39*$B$45</f>
        <v>0</v>
      </c>
      <c r="BY23" s="24">
        <f>$Z$23*BY39*$B$45</f>
        <v>0</v>
      </c>
      <c r="BZ23" s="24">
        <f>$Z$23*BZ39*$B$45</f>
        <v>0</v>
      </c>
      <c r="CA23" s="24">
        <f>$Z$23*CA39*$B$45</f>
        <v>0</v>
      </c>
      <c r="CB23" s="24">
        <f>$Z$23*CB39*$B$45</f>
        <v>0</v>
      </c>
      <c r="CC23" s="24">
        <f>$I$23*CC39*$B$45</f>
        <v>0</v>
      </c>
      <c r="CD23" s="9" t="s">
        <v>9</v>
      </c>
      <c r="CE23" s="12">
        <v>7.994505494505494</v>
      </c>
      <c r="CF23" s="12">
        <v>0</v>
      </c>
      <c r="CG23" s="24">
        <f>$I$23*CG39*$B$45</f>
        <v>0</v>
      </c>
      <c r="CH23" s="24">
        <f>$I$23*CH39*$B$45</f>
        <v>0</v>
      </c>
      <c r="CI23" s="24">
        <f>$I$23*CI39*$B$45</f>
        <v>0</v>
      </c>
      <c r="CJ23" s="9" t="s">
        <v>9</v>
      </c>
      <c r="CK23" s="23">
        <v>7.994505494505494</v>
      </c>
      <c r="CL23" s="45">
        <v>0</v>
      </c>
      <c r="CM23" s="24">
        <f aca="true" t="shared" si="71" ref="CM23:DG23">$CL$23*$B$45*CM39</f>
        <v>0</v>
      </c>
      <c r="CN23" s="24">
        <f t="shared" si="71"/>
        <v>0</v>
      </c>
      <c r="CO23" s="24">
        <f t="shared" si="71"/>
        <v>0</v>
      </c>
      <c r="CP23" s="24">
        <f t="shared" si="71"/>
        <v>0</v>
      </c>
      <c r="CQ23" s="24">
        <f t="shared" si="71"/>
        <v>0</v>
      </c>
      <c r="CR23" s="24">
        <f t="shared" si="71"/>
        <v>0</v>
      </c>
      <c r="CS23" s="24">
        <f t="shared" si="71"/>
        <v>0</v>
      </c>
      <c r="CT23" s="24">
        <f t="shared" si="71"/>
        <v>0</v>
      </c>
      <c r="CU23" s="24">
        <f t="shared" si="71"/>
        <v>0</v>
      </c>
      <c r="CV23" s="24">
        <f t="shared" si="71"/>
        <v>0</v>
      </c>
      <c r="CW23" s="24">
        <f t="shared" si="71"/>
        <v>0</v>
      </c>
      <c r="CX23" s="24">
        <f t="shared" si="71"/>
        <v>0</v>
      </c>
      <c r="CY23" s="24">
        <f t="shared" si="71"/>
        <v>0</v>
      </c>
      <c r="CZ23" s="24">
        <f t="shared" si="71"/>
        <v>0</v>
      </c>
      <c r="DA23" s="24">
        <f t="shared" si="71"/>
        <v>0</v>
      </c>
      <c r="DB23" s="24">
        <f t="shared" si="71"/>
        <v>0</v>
      </c>
      <c r="DC23" s="24">
        <f t="shared" si="71"/>
        <v>0</v>
      </c>
      <c r="DD23" s="24">
        <f t="shared" si="71"/>
        <v>0</v>
      </c>
      <c r="DE23" s="24">
        <f t="shared" si="71"/>
        <v>0</v>
      </c>
      <c r="DF23" s="24">
        <f t="shared" si="71"/>
        <v>0</v>
      </c>
      <c r="DG23" s="24">
        <f t="shared" si="71"/>
        <v>0</v>
      </c>
      <c r="DH23" s="25" t="s">
        <v>9</v>
      </c>
      <c r="DI23" s="23">
        <v>7.994505494505494</v>
      </c>
      <c r="DJ23" s="25">
        <v>0</v>
      </c>
      <c r="DK23" s="24">
        <f>$CL$23*$B$45*DK39</f>
        <v>0</v>
      </c>
      <c r="DL23" s="24">
        <f>$CL$23*$B$45*DL39</f>
        <v>0</v>
      </c>
      <c r="DM23" s="24">
        <f>$CL$23*$B$45*DM39</f>
        <v>0</v>
      </c>
      <c r="DN23" s="24">
        <f>$CL$23*$B$45*DN39</f>
        <v>0</v>
      </c>
      <c r="DO23" s="24">
        <f>$CL$23*$B$45*DO39</f>
        <v>0</v>
      </c>
      <c r="DP23" s="9" t="s">
        <v>61</v>
      </c>
      <c r="DQ23" s="12">
        <v>3.31</v>
      </c>
      <c r="DR23" s="24">
        <f>DQ23*$B$45*DR39</f>
        <v>20769.588</v>
      </c>
      <c r="DS23" s="24">
        <f>DQ23*$B$45*DS39</f>
        <v>13008.3</v>
      </c>
      <c r="DT23" s="24">
        <f>DQ23*$B$45*DT39</f>
        <v>20769.588</v>
      </c>
      <c r="DU23" s="9" t="s">
        <v>61</v>
      </c>
      <c r="DV23" s="12">
        <v>3.31</v>
      </c>
      <c r="DW23" s="24">
        <f>DV23*$B$45*DW39</f>
        <v>32304.275999999998</v>
      </c>
      <c r="DX23" s="24">
        <f>DV23*$B$45*DX39</f>
        <v>15693.372000000001</v>
      </c>
    </row>
    <row r="24" spans="1:128" ht="13.5" customHeight="1">
      <c r="A24" s="65" t="s">
        <v>20</v>
      </c>
      <c r="B24" s="65"/>
      <c r="C24" s="65"/>
      <c r="D24" s="65"/>
      <c r="E24" s="65"/>
      <c r="F24" s="65"/>
      <c r="G24" s="11"/>
      <c r="H24" s="6">
        <f aca="true" t="shared" si="72" ref="H24:Q24">SUM(H25:H28)</f>
        <v>33.76989389920425</v>
      </c>
      <c r="I24" s="40">
        <f t="shared" si="72"/>
        <v>5.6</v>
      </c>
      <c r="J24" s="21">
        <f t="shared" si="72"/>
        <v>51817.92</v>
      </c>
      <c r="K24" s="21">
        <f t="shared" si="72"/>
        <v>49170.240000000005</v>
      </c>
      <c r="L24" s="21">
        <f t="shared" si="72"/>
        <v>26900.16</v>
      </c>
      <c r="M24" s="21">
        <f t="shared" si="72"/>
        <v>0</v>
      </c>
      <c r="N24" s="21">
        <f t="shared" si="72"/>
        <v>0</v>
      </c>
      <c r="O24" s="21">
        <f t="shared" si="72"/>
        <v>0</v>
      </c>
      <c r="P24" s="21">
        <f t="shared" si="72"/>
        <v>0</v>
      </c>
      <c r="Q24" s="21">
        <f t="shared" si="72"/>
        <v>0</v>
      </c>
      <c r="R24" s="21">
        <f aca="true" t="shared" si="73" ref="R24:W24">SUM(R25:R28)</f>
        <v>0</v>
      </c>
      <c r="S24" s="21">
        <f t="shared" si="73"/>
        <v>0</v>
      </c>
      <c r="T24" s="21">
        <f t="shared" si="73"/>
        <v>0</v>
      </c>
      <c r="U24" s="21">
        <f t="shared" si="73"/>
        <v>0</v>
      </c>
      <c r="V24" s="21">
        <f t="shared" si="73"/>
        <v>0</v>
      </c>
      <c r="W24" s="21">
        <f t="shared" si="73"/>
        <v>0</v>
      </c>
      <c r="X24" s="26"/>
      <c r="Y24" s="28">
        <f aca="true" t="shared" si="74" ref="Y24:AE24">SUM(Y25:Y28)</f>
        <v>33.76989389920425</v>
      </c>
      <c r="Z24" s="46">
        <f t="shared" si="74"/>
        <v>5.14</v>
      </c>
      <c r="AA24" s="21">
        <f t="shared" si="74"/>
        <v>0</v>
      </c>
      <c r="AB24" s="21">
        <f t="shared" si="74"/>
        <v>0</v>
      </c>
      <c r="AC24" s="21">
        <f t="shared" si="74"/>
        <v>0</v>
      </c>
      <c r="AD24" s="21">
        <f t="shared" si="74"/>
        <v>0</v>
      </c>
      <c r="AE24" s="21">
        <f t="shared" si="74"/>
        <v>0</v>
      </c>
      <c r="AF24" s="21">
        <f aca="true" t="shared" si="75" ref="AF24:AO24">SUM(AF25:AF28)</f>
        <v>40756.799999999996</v>
      </c>
      <c r="AG24" s="21">
        <f t="shared" si="75"/>
        <v>33640.32</v>
      </c>
      <c r="AH24" s="21">
        <f t="shared" si="75"/>
        <v>39607.68</v>
      </c>
      <c r="AI24" s="21">
        <f t="shared" si="75"/>
        <v>35669.759999999995</v>
      </c>
      <c r="AJ24" s="21">
        <f t="shared" si="75"/>
        <v>27168.960000000003</v>
      </c>
      <c r="AK24" s="21">
        <f t="shared" si="75"/>
        <v>38693.759999999995</v>
      </c>
      <c r="AL24" s="21">
        <f t="shared" si="75"/>
        <v>0</v>
      </c>
      <c r="AM24" s="21">
        <f t="shared" si="75"/>
        <v>0</v>
      </c>
      <c r="AN24" s="21">
        <f t="shared" si="75"/>
        <v>0</v>
      </c>
      <c r="AO24" s="21">
        <f t="shared" si="75"/>
        <v>0</v>
      </c>
      <c r="AP24" s="21">
        <f aca="true" t="shared" si="76" ref="AP24:AV24">SUM(AP25:AP28)</f>
        <v>0</v>
      </c>
      <c r="AQ24" s="21">
        <f t="shared" si="76"/>
        <v>0</v>
      </c>
      <c r="AR24" s="21">
        <f t="shared" si="76"/>
        <v>0</v>
      </c>
      <c r="AS24" s="21">
        <f t="shared" si="76"/>
        <v>0</v>
      </c>
      <c r="AT24" s="21">
        <f t="shared" si="76"/>
        <v>0</v>
      </c>
      <c r="AU24" s="21">
        <f t="shared" si="76"/>
        <v>0</v>
      </c>
      <c r="AV24" s="21">
        <f t="shared" si="76"/>
        <v>0</v>
      </c>
      <c r="AW24" s="26"/>
      <c r="AX24" s="28">
        <f aca="true" t="shared" si="77" ref="AX24:BD24">SUM(AX25:AX28)</f>
        <v>33.76989389920425</v>
      </c>
      <c r="AY24" s="46">
        <f t="shared" si="77"/>
        <v>5.14</v>
      </c>
      <c r="AZ24" s="21">
        <f t="shared" si="77"/>
        <v>0</v>
      </c>
      <c r="BA24" s="21">
        <f t="shared" si="77"/>
        <v>0</v>
      </c>
      <c r="BB24" s="21">
        <f t="shared" si="77"/>
        <v>0</v>
      </c>
      <c r="BC24" s="21">
        <f t="shared" si="77"/>
        <v>0</v>
      </c>
      <c r="BD24" s="21">
        <f t="shared" si="77"/>
        <v>0</v>
      </c>
      <c r="BE24" s="21">
        <f aca="true" t="shared" si="78" ref="BE24:BM24">SUM(BE25:BE28)</f>
        <v>35132.159999999996</v>
      </c>
      <c r="BF24" s="21">
        <f t="shared" si="78"/>
        <v>23002.56</v>
      </c>
      <c r="BG24" s="21">
        <f t="shared" si="78"/>
        <v>36247.68</v>
      </c>
      <c r="BH24" s="21">
        <f t="shared" si="78"/>
        <v>49949.759999999995</v>
      </c>
      <c r="BI24" s="21">
        <f t="shared" si="78"/>
        <v>27014.4</v>
      </c>
      <c r="BJ24" s="21">
        <f t="shared" si="78"/>
        <v>0</v>
      </c>
      <c r="BK24" s="21">
        <f t="shared" si="78"/>
        <v>0</v>
      </c>
      <c r="BL24" s="21">
        <f t="shared" si="78"/>
        <v>0</v>
      </c>
      <c r="BM24" s="21">
        <f t="shared" si="78"/>
        <v>0</v>
      </c>
      <c r="BN24" s="21">
        <f aca="true" t="shared" si="79" ref="BN24:BT24">SUM(BN25:BN28)</f>
        <v>0</v>
      </c>
      <c r="BO24" s="21">
        <f t="shared" si="79"/>
        <v>0</v>
      </c>
      <c r="BP24" s="21">
        <f t="shared" si="79"/>
        <v>0</v>
      </c>
      <c r="BQ24" s="21">
        <f t="shared" si="79"/>
        <v>0</v>
      </c>
      <c r="BR24" s="21">
        <f t="shared" si="79"/>
        <v>0</v>
      </c>
      <c r="BS24" s="21">
        <f t="shared" si="79"/>
        <v>0</v>
      </c>
      <c r="BT24" s="21">
        <f t="shared" si="79"/>
        <v>0</v>
      </c>
      <c r="BU24" s="26"/>
      <c r="BV24" s="28">
        <f aca="true" t="shared" si="80" ref="BV24:CB24">SUM(BV25:BV28)</f>
        <v>33.76989389920425</v>
      </c>
      <c r="BW24" s="46">
        <f t="shared" si="80"/>
        <v>5.14</v>
      </c>
      <c r="BX24" s="21">
        <f t="shared" si="80"/>
        <v>0</v>
      </c>
      <c r="BY24" s="21">
        <f t="shared" si="80"/>
        <v>0</v>
      </c>
      <c r="BZ24" s="21">
        <f t="shared" si="80"/>
        <v>0</v>
      </c>
      <c r="CA24" s="21">
        <f t="shared" si="80"/>
        <v>0</v>
      </c>
      <c r="CB24" s="21">
        <f t="shared" si="80"/>
        <v>0</v>
      </c>
      <c r="CC24" s="21">
        <f>SUM(CC25:CC28)</f>
        <v>27121.920000000006</v>
      </c>
      <c r="CD24" s="11"/>
      <c r="CE24" s="6">
        <f>SUM(CE25:CE28)</f>
        <v>33.76989389920425</v>
      </c>
      <c r="CF24" s="40">
        <f>SUM(CF25:CF28)</f>
        <v>5.6</v>
      </c>
      <c r="CG24" s="21">
        <f>SUM(CG25:CG28)</f>
        <v>50964.479999999996</v>
      </c>
      <c r="CH24" s="21">
        <f>SUM(CH25:CH28)</f>
        <v>40938.24</v>
      </c>
      <c r="CI24" s="21">
        <f>SUM(CI25:CI28)</f>
        <v>23096.64</v>
      </c>
      <c r="CJ24" s="11"/>
      <c r="CK24" s="28">
        <f>SUM(CK25:CK28)</f>
        <v>33.76989389920425</v>
      </c>
      <c r="CL24" s="46">
        <f>SUM(CL25:CL28)</f>
        <v>5.14</v>
      </c>
      <c r="CM24" s="21">
        <f aca="true" t="shared" si="81" ref="CM24:CR24">SUM(CM25:CM28)</f>
        <v>44076.528000000006</v>
      </c>
      <c r="CN24" s="21">
        <f t="shared" si="81"/>
        <v>32375.832</v>
      </c>
      <c r="CO24" s="21">
        <f t="shared" si="81"/>
        <v>31672.68</v>
      </c>
      <c r="CP24" s="21">
        <f t="shared" si="81"/>
        <v>32665.728</v>
      </c>
      <c r="CQ24" s="21">
        <f t="shared" si="81"/>
        <v>24980.4</v>
      </c>
      <c r="CR24" s="21">
        <f t="shared" si="81"/>
        <v>32135.28</v>
      </c>
      <c r="CS24" s="21">
        <f aca="true" t="shared" si="82" ref="CS24:CX24">SUM(CS25:CS28)</f>
        <v>32061.264</v>
      </c>
      <c r="CT24" s="21">
        <f t="shared" si="82"/>
        <v>31870.056</v>
      </c>
      <c r="CU24" s="21">
        <f t="shared" si="82"/>
        <v>32233.968</v>
      </c>
      <c r="CV24" s="21">
        <f t="shared" si="82"/>
        <v>28927.92</v>
      </c>
      <c r="CW24" s="21">
        <f t="shared" si="82"/>
        <v>25523.184</v>
      </c>
      <c r="CX24" s="21">
        <f t="shared" si="82"/>
        <v>44027.183999999994</v>
      </c>
      <c r="CY24" s="21">
        <f aca="true" t="shared" si="83" ref="CY24:DD24">SUM(CY25:CY28)</f>
        <v>20650.464000000004</v>
      </c>
      <c r="CZ24" s="21">
        <f t="shared" si="83"/>
        <v>32209.296000000002</v>
      </c>
      <c r="DA24" s="21">
        <f t="shared" si="83"/>
        <v>20545.608</v>
      </c>
      <c r="DB24" s="21">
        <f t="shared" si="83"/>
        <v>25060.584000000003</v>
      </c>
      <c r="DC24" s="21">
        <f t="shared" si="83"/>
        <v>21631.175999999996</v>
      </c>
      <c r="DD24" s="21">
        <f t="shared" si="83"/>
        <v>32690.4</v>
      </c>
      <c r="DE24" s="21">
        <f>SUM(DE25:DE28)</f>
        <v>20687.471999999998</v>
      </c>
      <c r="DF24" s="21">
        <f>SUM(DF25:DF28)</f>
        <v>21242.591999999997</v>
      </c>
      <c r="DG24" s="21">
        <f>SUM(DG25:DG28)</f>
        <v>28995.768</v>
      </c>
      <c r="DH24" s="26"/>
      <c r="DI24" s="28">
        <f aca="true" t="shared" si="84" ref="DI24:DO24">SUM(DI25:DI28)</f>
        <v>33.76989389920425</v>
      </c>
      <c r="DJ24" s="56">
        <f t="shared" si="84"/>
        <v>5.14</v>
      </c>
      <c r="DK24" s="21">
        <f t="shared" si="84"/>
        <v>37396.583999999995</v>
      </c>
      <c r="DL24" s="21">
        <f t="shared" si="84"/>
        <v>34978.728</v>
      </c>
      <c r="DM24" s="21">
        <f t="shared" si="84"/>
        <v>32301.816000000003</v>
      </c>
      <c r="DN24" s="21">
        <f t="shared" si="84"/>
        <v>37575.456</v>
      </c>
      <c r="DO24" s="21">
        <f t="shared" si="84"/>
        <v>37686.479999999996</v>
      </c>
      <c r="DP24" s="11"/>
      <c r="DQ24" s="40">
        <f>SUM(DQ25:DQ28)</f>
        <v>1.71</v>
      </c>
      <c r="DR24" s="31">
        <f>SUM(DR25:DR28)</f>
        <v>10729.907999999998</v>
      </c>
      <c r="DS24" s="31">
        <f>SUM(DS25:DS28)</f>
        <v>6720.299999999999</v>
      </c>
      <c r="DT24" s="31">
        <f>SUM(DT25:DT28)</f>
        <v>10729.907999999998</v>
      </c>
      <c r="DU24" s="11"/>
      <c r="DV24" s="40">
        <f>SUM(DV25:DV28)</f>
        <v>1.71</v>
      </c>
      <c r="DW24" s="31">
        <f>SUM(DW25:DW28)</f>
        <v>16688.915999999997</v>
      </c>
      <c r="DX24" s="31">
        <f>SUM(DX25:DX28)</f>
        <v>8107.452</v>
      </c>
    </row>
    <row r="25" spans="1:128" ht="12.75">
      <c r="A25" s="62" t="s">
        <v>34</v>
      </c>
      <c r="B25" s="62"/>
      <c r="C25" s="62"/>
      <c r="D25" s="62"/>
      <c r="E25" s="62"/>
      <c r="F25" s="62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>$I$25*K39*$B$45</f>
        <v>0</v>
      </c>
      <c r="L25" s="24">
        <f>$I$25*L39*$B$45</f>
        <v>0</v>
      </c>
      <c r="M25" s="24">
        <f aca="true" t="shared" si="85" ref="M25:W25">$I$25*M39*$B$45</f>
        <v>0</v>
      </c>
      <c r="N25" s="24">
        <f t="shared" si="85"/>
        <v>0</v>
      </c>
      <c r="O25" s="24">
        <f t="shared" si="85"/>
        <v>0</v>
      </c>
      <c r="P25" s="24">
        <f t="shared" si="85"/>
        <v>0</v>
      </c>
      <c r="Q25" s="24">
        <f t="shared" si="85"/>
        <v>0</v>
      </c>
      <c r="R25" s="24">
        <f t="shared" si="85"/>
        <v>0</v>
      </c>
      <c r="S25" s="24">
        <f t="shared" si="85"/>
        <v>0</v>
      </c>
      <c r="T25" s="24">
        <f t="shared" si="85"/>
        <v>0</v>
      </c>
      <c r="U25" s="24">
        <f t="shared" si="85"/>
        <v>0</v>
      </c>
      <c r="V25" s="24">
        <f t="shared" si="85"/>
        <v>0</v>
      </c>
      <c r="W25" s="24">
        <f t="shared" si="85"/>
        <v>0</v>
      </c>
      <c r="X25" s="25" t="s">
        <v>21</v>
      </c>
      <c r="Y25" s="23">
        <v>0.3445907540735127</v>
      </c>
      <c r="Z25" s="45">
        <v>0</v>
      </c>
      <c r="AA25" s="24">
        <f>$Z$25*AA39*$B$45</f>
        <v>0</v>
      </c>
      <c r="AB25" s="24">
        <f>$Z$25*AB39*$B$45</f>
        <v>0</v>
      </c>
      <c r="AC25" s="24">
        <f>$Z$25*AC39*$B$45</f>
        <v>0</v>
      </c>
      <c r="AD25" s="24">
        <f>$Z$25*AD39*$B$45</f>
        <v>0</v>
      </c>
      <c r="AE25" s="24">
        <f>$Z$25*AE39*$B$45</f>
        <v>0</v>
      </c>
      <c r="AF25" s="24">
        <f aca="true" t="shared" si="86" ref="AF25:AK25">$I$25*AF39*$B$45</f>
        <v>0</v>
      </c>
      <c r="AG25" s="24">
        <f t="shared" si="86"/>
        <v>0</v>
      </c>
      <c r="AH25" s="24">
        <f t="shared" si="86"/>
        <v>0</v>
      </c>
      <c r="AI25" s="24">
        <f t="shared" si="86"/>
        <v>0</v>
      </c>
      <c r="AJ25" s="24">
        <f t="shared" si="86"/>
        <v>0</v>
      </c>
      <c r="AK25" s="24">
        <f t="shared" si="86"/>
        <v>0</v>
      </c>
      <c r="AL25" s="24">
        <f aca="true" t="shared" si="87" ref="AL25:AV25">$I$25*AL39*$B$45</f>
        <v>0</v>
      </c>
      <c r="AM25" s="24">
        <f t="shared" si="87"/>
        <v>0</v>
      </c>
      <c r="AN25" s="24">
        <f t="shared" si="87"/>
        <v>0</v>
      </c>
      <c r="AO25" s="24">
        <f t="shared" si="87"/>
        <v>0</v>
      </c>
      <c r="AP25" s="24">
        <f t="shared" si="87"/>
        <v>0</v>
      </c>
      <c r="AQ25" s="24">
        <f t="shared" si="87"/>
        <v>0</v>
      </c>
      <c r="AR25" s="24">
        <f t="shared" si="87"/>
        <v>0</v>
      </c>
      <c r="AS25" s="24">
        <f t="shared" si="87"/>
        <v>0</v>
      </c>
      <c r="AT25" s="24">
        <f t="shared" si="87"/>
        <v>0</v>
      </c>
      <c r="AU25" s="24">
        <f t="shared" si="87"/>
        <v>0</v>
      </c>
      <c r="AV25" s="24">
        <f t="shared" si="87"/>
        <v>0</v>
      </c>
      <c r="AW25" s="25" t="s">
        <v>21</v>
      </c>
      <c r="AX25" s="23">
        <v>0.3445907540735127</v>
      </c>
      <c r="AY25" s="45">
        <v>0</v>
      </c>
      <c r="AZ25" s="24">
        <f>$Z$25*AZ39*$B$45</f>
        <v>0</v>
      </c>
      <c r="BA25" s="24">
        <f>$Z$25*BA39*$B$45</f>
        <v>0</v>
      </c>
      <c r="BB25" s="24">
        <f>$Z$25*BB39*$B$45</f>
        <v>0</v>
      </c>
      <c r="BC25" s="24">
        <f>$Z$25*BC39*$B$45</f>
        <v>0</v>
      </c>
      <c r="BD25" s="24">
        <f>$Z$25*BD39*$B$45</f>
        <v>0</v>
      </c>
      <c r="BE25" s="24">
        <f>$I$25*BE39*$B$45</f>
        <v>0</v>
      </c>
      <c r="BF25" s="24">
        <f>$I$25*BF39*$B$45</f>
        <v>0</v>
      </c>
      <c r="BG25" s="24">
        <f>$I$25*BG39*$B$45</f>
        <v>0</v>
      </c>
      <c r="BH25" s="24">
        <f>$I$25*BH39*$B$45</f>
        <v>0</v>
      </c>
      <c r="BI25" s="24">
        <f>$I$25*BI39*$B$45</f>
        <v>0</v>
      </c>
      <c r="BJ25" s="24">
        <f aca="true" t="shared" si="88" ref="BJ25:BT25">$I$25*BJ39*$B$45</f>
        <v>0</v>
      </c>
      <c r="BK25" s="24">
        <f t="shared" si="88"/>
        <v>0</v>
      </c>
      <c r="BL25" s="24">
        <f t="shared" si="88"/>
        <v>0</v>
      </c>
      <c r="BM25" s="24">
        <f t="shared" si="88"/>
        <v>0</v>
      </c>
      <c r="BN25" s="24">
        <f t="shared" si="88"/>
        <v>0</v>
      </c>
      <c r="BO25" s="24">
        <f t="shared" si="88"/>
        <v>0</v>
      </c>
      <c r="BP25" s="24">
        <f t="shared" si="88"/>
        <v>0</v>
      </c>
      <c r="BQ25" s="24">
        <f t="shared" si="88"/>
        <v>0</v>
      </c>
      <c r="BR25" s="24">
        <f t="shared" si="88"/>
        <v>0</v>
      </c>
      <c r="BS25" s="24">
        <f t="shared" si="88"/>
        <v>0</v>
      </c>
      <c r="BT25" s="24">
        <f t="shared" si="88"/>
        <v>0</v>
      </c>
      <c r="BU25" s="25" t="s">
        <v>21</v>
      </c>
      <c r="BV25" s="23">
        <v>0.3445907540735127</v>
      </c>
      <c r="BW25" s="45">
        <v>0</v>
      </c>
      <c r="BX25" s="24">
        <f>$Z$25*BX39*$B$45</f>
        <v>0</v>
      </c>
      <c r="BY25" s="24">
        <f>$Z$25*BY39*$B$45</f>
        <v>0</v>
      </c>
      <c r="BZ25" s="24">
        <f>$Z$25*BZ39*$B$45</f>
        <v>0</v>
      </c>
      <c r="CA25" s="24">
        <f>$Z$25*CA39*$B$45</f>
        <v>0</v>
      </c>
      <c r="CB25" s="24">
        <f>$Z$25*CB39*$B$45</f>
        <v>0</v>
      </c>
      <c r="CC25" s="24">
        <f>$I$25*CC39*$B$45</f>
        <v>0</v>
      </c>
      <c r="CD25" s="9" t="s">
        <v>21</v>
      </c>
      <c r="CE25" s="10">
        <v>0.3445907540735127</v>
      </c>
      <c r="CF25" s="12">
        <v>0</v>
      </c>
      <c r="CG25" s="24">
        <f>$I$25*CG39*$B$45</f>
        <v>0</v>
      </c>
      <c r="CH25" s="24">
        <f>$I$25*CH39*$B$45</f>
        <v>0</v>
      </c>
      <c r="CI25" s="24">
        <f>$I$25*CI39*$B$45</f>
        <v>0</v>
      </c>
      <c r="CJ25" s="9" t="s">
        <v>21</v>
      </c>
      <c r="CK25" s="23">
        <v>0.3445907540735127</v>
      </c>
      <c r="CL25" s="45">
        <v>0</v>
      </c>
      <c r="CM25" s="24">
        <f aca="true" t="shared" si="89" ref="CM25:DG25">$CL$25*$B$45*CM39</f>
        <v>0</v>
      </c>
      <c r="CN25" s="24">
        <f t="shared" si="89"/>
        <v>0</v>
      </c>
      <c r="CO25" s="24">
        <f t="shared" si="89"/>
        <v>0</v>
      </c>
      <c r="CP25" s="24">
        <f t="shared" si="89"/>
        <v>0</v>
      </c>
      <c r="CQ25" s="24">
        <f t="shared" si="89"/>
        <v>0</v>
      </c>
      <c r="CR25" s="24">
        <f t="shared" si="89"/>
        <v>0</v>
      </c>
      <c r="CS25" s="24">
        <f t="shared" si="89"/>
        <v>0</v>
      </c>
      <c r="CT25" s="24">
        <f t="shared" si="89"/>
        <v>0</v>
      </c>
      <c r="CU25" s="24">
        <f t="shared" si="89"/>
        <v>0</v>
      </c>
      <c r="CV25" s="24">
        <f t="shared" si="89"/>
        <v>0</v>
      </c>
      <c r="CW25" s="24">
        <f t="shared" si="89"/>
        <v>0</v>
      </c>
      <c r="CX25" s="24">
        <f t="shared" si="89"/>
        <v>0</v>
      </c>
      <c r="CY25" s="24">
        <f t="shared" si="89"/>
        <v>0</v>
      </c>
      <c r="CZ25" s="24">
        <f t="shared" si="89"/>
        <v>0</v>
      </c>
      <c r="DA25" s="24">
        <f t="shared" si="89"/>
        <v>0</v>
      </c>
      <c r="DB25" s="24">
        <f t="shared" si="89"/>
        <v>0</v>
      </c>
      <c r="DC25" s="24">
        <f t="shared" si="89"/>
        <v>0</v>
      </c>
      <c r="DD25" s="24">
        <f t="shared" si="89"/>
        <v>0</v>
      </c>
      <c r="DE25" s="24">
        <f t="shared" si="89"/>
        <v>0</v>
      </c>
      <c r="DF25" s="24">
        <f t="shared" si="89"/>
        <v>0</v>
      </c>
      <c r="DG25" s="24">
        <f t="shared" si="89"/>
        <v>0</v>
      </c>
      <c r="DH25" s="25" t="s">
        <v>21</v>
      </c>
      <c r="DI25" s="23">
        <v>0.3445907540735127</v>
      </c>
      <c r="DJ25" s="25">
        <v>0</v>
      </c>
      <c r="DK25" s="24">
        <f>$CL$25*$B$45*DK39</f>
        <v>0</v>
      </c>
      <c r="DL25" s="24">
        <f>$CL$25*$B$45*DL39</f>
        <v>0</v>
      </c>
      <c r="DM25" s="24">
        <f>$CL$25*$B$45*DM39</f>
        <v>0</v>
      </c>
      <c r="DN25" s="24">
        <f>$CL$25*$B$45*DN39</f>
        <v>0</v>
      </c>
      <c r="DO25" s="24">
        <f>$CL$25*$B$45*DO39</f>
        <v>0</v>
      </c>
      <c r="DP25" s="9" t="s">
        <v>21</v>
      </c>
      <c r="DQ25" s="12">
        <v>0</v>
      </c>
      <c r="DR25" s="24">
        <f>$DQ$25*$B$45*DR39</f>
        <v>0</v>
      </c>
      <c r="DS25" s="24">
        <f>$DQ$25*$B$45*DS39</f>
        <v>0</v>
      </c>
      <c r="DT25" s="24">
        <f>$DQ$25*$B$45*DT39</f>
        <v>0</v>
      </c>
      <c r="DU25" s="9" t="s">
        <v>21</v>
      </c>
      <c r="DV25" s="12">
        <v>0</v>
      </c>
      <c r="DW25" s="24">
        <f>$DQ$25*$B$45*DW39</f>
        <v>0</v>
      </c>
      <c r="DX25" s="24">
        <f>$DQ$25*$B$45*DX39</f>
        <v>0</v>
      </c>
    </row>
    <row r="26" spans="1:128" ht="37.5" customHeight="1">
      <c r="A26" s="68" t="s">
        <v>35</v>
      </c>
      <c r="B26" s="68"/>
      <c r="C26" s="68"/>
      <c r="D26" s="68"/>
      <c r="E26" s="68"/>
      <c r="F26" s="68"/>
      <c r="G26" s="9" t="s">
        <v>53</v>
      </c>
      <c r="H26" s="10">
        <v>7.580996589617279</v>
      </c>
      <c r="I26" s="12">
        <v>0.35</v>
      </c>
      <c r="J26" s="24">
        <f>$I$26*J39*$B$45</f>
        <v>3238.62</v>
      </c>
      <c r="K26" s="24">
        <f>$I$26*K39*$B$45</f>
        <v>3073.1400000000003</v>
      </c>
      <c r="L26" s="24">
        <f>$I$26*L39*$B$45</f>
        <v>1681.2599999999998</v>
      </c>
      <c r="M26" s="24">
        <f aca="true" t="shared" si="90" ref="M26:W26">$I$26*M39*$B$45</f>
        <v>0</v>
      </c>
      <c r="N26" s="24">
        <f t="shared" si="90"/>
        <v>0</v>
      </c>
      <c r="O26" s="24">
        <f t="shared" si="90"/>
        <v>0</v>
      </c>
      <c r="P26" s="24">
        <f t="shared" si="90"/>
        <v>0</v>
      </c>
      <c r="Q26" s="24">
        <f t="shared" si="90"/>
        <v>0</v>
      </c>
      <c r="R26" s="24">
        <f t="shared" si="90"/>
        <v>0</v>
      </c>
      <c r="S26" s="24">
        <f t="shared" si="90"/>
        <v>0</v>
      </c>
      <c r="T26" s="24">
        <f t="shared" si="90"/>
        <v>0</v>
      </c>
      <c r="U26" s="24">
        <f t="shared" si="90"/>
        <v>0</v>
      </c>
      <c r="V26" s="24">
        <f t="shared" si="90"/>
        <v>0</v>
      </c>
      <c r="W26" s="24">
        <f t="shared" si="90"/>
        <v>0</v>
      </c>
      <c r="X26" s="25" t="s">
        <v>21</v>
      </c>
      <c r="Y26" s="23">
        <v>7.580996589617279</v>
      </c>
      <c r="Z26" s="12">
        <v>0.35</v>
      </c>
      <c r="AA26" s="24">
        <f>$Z$26*AA39*$B$45</f>
        <v>0</v>
      </c>
      <c r="AB26" s="24">
        <f>$Z$26*AB39*$B$45</f>
        <v>0</v>
      </c>
      <c r="AC26" s="24">
        <f>$Z$26*AC39*$B$45</f>
        <v>0</v>
      </c>
      <c r="AD26" s="24">
        <f>$Z$26*AD39*$B$45</f>
        <v>0</v>
      </c>
      <c r="AE26" s="24">
        <f>$Z$26*AE39*$B$45</f>
        <v>0</v>
      </c>
      <c r="AF26" s="24">
        <f aca="true" t="shared" si="91" ref="AF26:AK26">$I$26*AF39*$B$45</f>
        <v>2547.2999999999997</v>
      </c>
      <c r="AG26" s="24">
        <f t="shared" si="91"/>
        <v>2102.52</v>
      </c>
      <c r="AH26" s="24">
        <f t="shared" si="91"/>
        <v>2475.48</v>
      </c>
      <c r="AI26" s="24">
        <f t="shared" si="91"/>
        <v>2229.3599999999997</v>
      </c>
      <c r="AJ26" s="24">
        <f t="shared" si="91"/>
        <v>1698.06</v>
      </c>
      <c r="AK26" s="24">
        <f t="shared" si="91"/>
        <v>2418.3599999999997</v>
      </c>
      <c r="AL26" s="24">
        <f aca="true" t="shared" si="92" ref="AL26:AV26">$I$26*AL39*$B$45</f>
        <v>0</v>
      </c>
      <c r="AM26" s="24">
        <f t="shared" si="92"/>
        <v>0</v>
      </c>
      <c r="AN26" s="24">
        <f t="shared" si="92"/>
        <v>0</v>
      </c>
      <c r="AO26" s="24">
        <f t="shared" si="92"/>
        <v>0</v>
      </c>
      <c r="AP26" s="24">
        <f t="shared" si="92"/>
        <v>0</v>
      </c>
      <c r="AQ26" s="24">
        <f t="shared" si="92"/>
        <v>0</v>
      </c>
      <c r="AR26" s="24">
        <f t="shared" si="92"/>
        <v>0</v>
      </c>
      <c r="AS26" s="24">
        <f t="shared" si="92"/>
        <v>0</v>
      </c>
      <c r="AT26" s="24">
        <f t="shared" si="92"/>
        <v>0</v>
      </c>
      <c r="AU26" s="24">
        <f t="shared" si="92"/>
        <v>0</v>
      </c>
      <c r="AV26" s="24">
        <f t="shared" si="92"/>
        <v>0</v>
      </c>
      <c r="AW26" s="25" t="s">
        <v>21</v>
      </c>
      <c r="AX26" s="23">
        <v>7.580996589617279</v>
      </c>
      <c r="AY26" s="12">
        <v>0.35</v>
      </c>
      <c r="AZ26" s="24">
        <f>$Z$26*AZ39*$B$45</f>
        <v>0</v>
      </c>
      <c r="BA26" s="24">
        <f>$Z$26*BA39*$B$45</f>
        <v>0</v>
      </c>
      <c r="BB26" s="24">
        <f>$Z$26*BB39*$B$45</f>
        <v>0</v>
      </c>
      <c r="BC26" s="24">
        <f>$Z$26*BC39*$B$45</f>
        <v>0</v>
      </c>
      <c r="BD26" s="24">
        <f>$Z$26*BD39*$B$45</f>
        <v>0</v>
      </c>
      <c r="BE26" s="24">
        <f>$I$26*BE39*$B$45</f>
        <v>2195.7599999999993</v>
      </c>
      <c r="BF26" s="24">
        <f>$I$26*BF39*$B$45</f>
        <v>1437.6599999999999</v>
      </c>
      <c r="BG26" s="24">
        <f>$I$26*BG39*$B$45</f>
        <v>2265.48</v>
      </c>
      <c r="BH26" s="24">
        <f>$I$26*BH39*$B$45</f>
        <v>3121.8599999999997</v>
      </c>
      <c r="BI26" s="24">
        <f>$I$26*BI39*$B$45</f>
        <v>1688.3999999999999</v>
      </c>
      <c r="BJ26" s="24">
        <f aca="true" t="shared" si="93" ref="BJ26:BT26">$I$26*BJ39*$B$45</f>
        <v>0</v>
      </c>
      <c r="BK26" s="24">
        <f t="shared" si="93"/>
        <v>0</v>
      </c>
      <c r="BL26" s="24">
        <f t="shared" si="93"/>
        <v>0</v>
      </c>
      <c r="BM26" s="24">
        <f t="shared" si="93"/>
        <v>0</v>
      </c>
      <c r="BN26" s="24">
        <f t="shared" si="93"/>
        <v>0</v>
      </c>
      <c r="BO26" s="24">
        <f t="shared" si="93"/>
        <v>0</v>
      </c>
      <c r="BP26" s="24">
        <f t="shared" si="93"/>
        <v>0</v>
      </c>
      <c r="BQ26" s="24">
        <f t="shared" si="93"/>
        <v>0</v>
      </c>
      <c r="BR26" s="24">
        <f t="shared" si="93"/>
        <v>0</v>
      </c>
      <c r="BS26" s="24">
        <f t="shared" si="93"/>
        <v>0</v>
      </c>
      <c r="BT26" s="24">
        <f t="shared" si="93"/>
        <v>0</v>
      </c>
      <c r="BU26" s="25" t="s">
        <v>21</v>
      </c>
      <c r="BV26" s="23">
        <v>7.580996589617279</v>
      </c>
      <c r="BW26" s="12">
        <v>0.35</v>
      </c>
      <c r="BX26" s="24">
        <f>$Z$26*BX39*$B$45</f>
        <v>0</v>
      </c>
      <c r="BY26" s="24">
        <f>$Z$26*BY39*$B$45</f>
        <v>0</v>
      </c>
      <c r="BZ26" s="24">
        <f>$Z$26*BZ39*$B$45</f>
        <v>0</v>
      </c>
      <c r="CA26" s="24">
        <f>$Z$26*CA39*$B$45</f>
        <v>0</v>
      </c>
      <c r="CB26" s="24">
        <f>$Z$26*CB39*$B$45</f>
        <v>0</v>
      </c>
      <c r="CC26" s="24">
        <f>$I$26*CC39*$B$45</f>
        <v>1695.12</v>
      </c>
      <c r="CD26" s="9" t="s">
        <v>53</v>
      </c>
      <c r="CE26" s="10">
        <v>7.580996589617279</v>
      </c>
      <c r="CF26" s="12">
        <v>0.35</v>
      </c>
      <c r="CG26" s="24">
        <f>$I$26*CG39*$B$45</f>
        <v>3185.2799999999997</v>
      </c>
      <c r="CH26" s="24">
        <f>$I$26*CH39*$B$45</f>
        <v>2558.64</v>
      </c>
      <c r="CI26" s="24">
        <f>$I$26*CI39*$B$45</f>
        <v>1443.54</v>
      </c>
      <c r="CJ26" s="9" t="s">
        <v>53</v>
      </c>
      <c r="CK26" s="23">
        <v>7.580996589617279</v>
      </c>
      <c r="CL26" s="12">
        <v>0.35</v>
      </c>
      <c r="CM26" s="24">
        <f aca="true" t="shared" si="94" ref="CM26:DG26">$CL$26*$B$45*CM39</f>
        <v>3001.3199999999997</v>
      </c>
      <c r="CN26" s="24">
        <f t="shared" si="94"/>
        <v>2204.5799999999995</v>
      </c>
      <c r="CO26" s="24">
        <f t="shared" si="94"/>
        <v>2156.7</v>
      </c>
      <c r="CP26" s="24">
        <f t="shared" si="94"/>
        <v>2224.3199999999997</v>
      </c>
      <c r="CQ26" s="24">
        <f t="shared" si="94"/>
        <v>1700.9999999999998</v>
      </c>
      <c r="CR26" s="24">
        <f t="shared" si="94"/>
        <v>2188.2</v>
      </c>
      <c r="CS26" s="24">
        <f t="shared" si="94"/>
        <v>2183.1599999999994</v>
      </c>
      <c r="CT26" s="24">
        <f t="shared" si="94"/>
        <v>2170.14</v>
      </c>
      <c r="CU26" s="24">
        <f t="shared" si="94"/>
        <v>2194.9199999999996</v>
      </c>
      <c r="CV26" s="24">
        <f t="shared" si="94"/>
        <v>1969.7999999999997</v>
      </c>
      <c r="CW26" s="24">
        <f t="shared" si="94"/>
        <v>1737.9599999999998</v>
      </c>
      <c r="CX26" s="24">
        <f t="shared" si="94"/>
        <v>2997.959999999999</v>
      </c>
      <c r="CY26" s="24">
        <f t="shared" si="94"/>
        <v>1406.1599999999999</v>
      </c>
      <c r="CZ26" s="24">
        <f t="shared" si="94"/>
        <v>2193.24</v>
      </c>
      <c r="DA26" s="24">
        <f t="shared" si="94"/>
        <v>1399.0199999999998</v>
      </c>
      <c r="DB26" s="24">
        <f t="shared" si="94"/>
        <v>1706.4599999999998</v>
      </c>
      <c r="DC26" s="24">
        <f t="shared" si="94"/>
        <v>1472.9399999999996</v>
      </c>
      <c r="DD26" s="24">
        <f t="shared" si="94"/>
        <v>2225.9999999999995</v>
      </c>
      <c r="DE26" s="24">
        <f t="shared" si="94"/>
        <v>1408.6799999999996</v>
      </c>
      <c r="DF26" s="24">
        <f t="shared" si="94"/>
        <v>1446.4799999999996</v>
      </c>
      <c r="DG26" s="24">
        <f t="shared" si="94"/>
        <v>1974.4199999999998</v>
      </c>
      <c r="DH26" s="25" t="s">
        <v>53</v>
      </c>
      <c r="DI26" s="23">
        <v>7.580996589617279</v>
      </c>
      <c r="DJ26" s="23">
        <v>0.35</v>
      </c>
      <c r="DK26" s="24">
        <f>$CL$26*$B$45*DK39</f>
        <v>2546.4599999999996</v>
      </c>
      <c r="DL26" s="24">
        <f>$CL$26*$B$45*DL39</f>
        <v>2381.8199999999997</v>
      </c>
      <c r="DM26" s="24">
        <f>$CL$26*$B$45*DM39</f>
        <v>2199.54</v>
      </c>
      <c r="DN26" s="24">
        <f>$CL$26*$B$45*DN39</f>
        <v>2558.64</v>
      </c>
      <c r="DO26" s="24">
        <f>$CL$26*$B$45*DO39</f>
        <v>2566.1999999999994</v>
      </c>
      <c r="DP26" s="9" t="s">
        <v>53</v>
      </c>
      <c r="DQ26" s="12">
        <v>0.11</v>
      </c>
      <c r="DR26" s="24">
        <f>$DQ$26*$B$45*DR39</f>
        <v>690.228</v>
      </c>
      <c r="DS26" s="24">
        <f>$DQ$26*$B$45*DS39</f>
        <v>432.3</v>
      </c>
      <c r="DT26" s="24">
        <f>$DQ$26*$B$45*DT39</f>
        <v>690.228</v>
      </c>
      <c r="DU26" s="9" t="s">
        <v>53</v>
      </c>
      <c r="DV26" s="12">
        <v>0.11</v>
      </c>
      <c r="DW26" s="24">
        <f>$DQ$26*$B$45*DW39</f>
        <v>1073.556</v>
      </c>
      <c r="DX26" s="24">
        <f>$DQ$26*$B$45*DX39</f>
        <v>521.532</v>
      </c>
    </row>
    <row r="27" spans="1:128" ht="45" customHeight="1">
      <c r="A27" s="68" t="s">
        <v>36</v>
      </c>
      <c r="B27" s="68"/>
      <c r="C27" s="68"/>
      <c r="D27" s="68"/>
      <c r="E27" s="68"/>
      <c r="F27" s="68"/>
      <c r="G27" s="13" t="s">
        <v>22</v>
      </c>
      <c r="H27" s="14">
        <v>2.067544524441076</v>
      </c>
      <c r="I27" s="12">
        <v>0.04</v>
      </c>
      <c r="J27" s="24">
        <f>$I$27*J39*$B$45</f>
        <v>370.12800000000004</v>
      </c>
      <c r="K27" s="24">
        <f>$I$27*K39*$B$45</f>
        <v>351.216</v>
      </c>
      <c r="L27" s="24">
        <f>$I$27*L39*$B$45</f>
        <v>192.144</v>
      </c>
      <c r="M27" s="24">
        <f aca="true" t="shared" si="95" ref="M27:W27">$I$27*M39*$B$45</f>
        <v>0</v>
      </c>
      <c r="N27" s="24">
        <f t="shared" si="95"/>
        <v>0</v>
      </c>
      <c r="O27" s="24">
        <f t="shared" si="95"/>
        <v>0</v>
      </c>
      <c r="P27" s="24">
        <f t="shared" si="95"/>
        <v>0</v>
      </c>
      <c r="Q27" s="24">
        <f t="shared" si="95"/>
        <v>0</v>
      </c>
      <c r="R27" s="24">
        <f t="shared" si="95"/>
        <v>0</v>
      </c>
      <c r="S27" s="24">
        <f t="shared" si="95"/>
        <v>0</v>
      </c>
      <c r="T27" s="24">
        <f t="shared" si="95"/>
        <v>0</v>
      </c>
      <c r="U27" s="24">
        <f t="shared" si="95"/>
        <v>0</v>
      </c>
      <c r="V27" s="24">
        <f t="shared" si="95"/>
        <v>0</v>
      </c>
      <c r="W27" s="24">
        <f t="shared" si="95"/>
        <v>0</v>
      </c>
      <c r="X27" s="27" t="s">
        <v>22</v>
      </c>
      <c r="Y27" s="29">
        <v>2.067544524441076</v>
      </c>
      <c r="Z27" s="45">
        <v>0.04</v>
      </c>
      <c r="AA27" s="24">
        <f>$Z$27*AA39*$B$45</f>
        <v>0</v>
      </c>
      <c r="AB27" s="24">
        <f>$Z$27*AB39*$B$45</f>
        <v>0</v>
      </c>
      <c r="AC27" s="24">
        <f>$Z$27*AC39*$B$45</f>
        <v>0</v>
      </c>
      <c r="AD27" s="24">
        <f>$Z$27*AD39*$B$45</f>
        <v>0</v>
      </c>
      <c r="AE27" s="24">
        <f>$Z$27*AE39*$B$45</f>
        <v>0</v>
      </c>
      <c r="AF27" s="24">
        <f aca="true" t="shared" si="96" ref="AF27:AK27">$I$27*AF39*$B$45</f>
        <v>291.12</v>
      </c>
      <c r="AG27" s="24">
        <f t="shared" si="96"/>
        <v>240.288</v>
      </c>
      <c r="AH27" s="24">
        <f t="shared" si="96"/>
        <v>282.91200000000003</v>
      </c>
      <c r="AI27" s="24">
        <f t="shared" si="96"/>
        <v>254.784</v>
      </c>
      <c r="AJ27" s="24">
        <f t="shared" si="96"/>
        <v>194.06400000000002</v>
      </c>
      <c r="AK27" s="24">
        <f t="shared" si="96"/>
        <v>276.384</v>
      </c>
      <c r="AL27" s="24">
        <f aca="true" t="shared" si="97" ref="AL27:AV27">$I$27*AL39*$B$45</f>
        <v>0</v>
      </c>
      <c r="AM27" s="24">
        <f t="shared" si="97"/>
        <v>0</v>
      </c>
      <c r="AN27" s="24">
        <f t="shared" si="97"/>
        <v>0</v>
      </c>
      <c r="AO27" s="24">
        <f t="shared" si="97"/>
        <v>0</v>
      </c>
      <c r="AP27" s="24">
        <f t="shared" si="97"/>
        <v>0</v>
      </c>
      <c r="AQ27" s="24">
        <f t="shared" si="97"/>
        <v>0</v>
      </c>
      <c r="AR27" s="24">
        <f t="shared" si="97"/>
        <v>0</v>
      </c>
      <c r="AS27" s="24">
        <f t="shared" si="97"/>
        <v>0</v>
      </c>
      <c r="AT27" s="24">
        <f t="shared" si="97"/>
        <v>0</v>
      </c>
      <c r="AU27" s="24">
        <f t="shared" si="97"/>
        <v>0</v>
      </c>
      <c r="AV27" s="24">
        <f t="shared" si="97"/>
        <v>0</v>
      </c>
      <c r="AW27" s="27" t="s">
        <v>22</v>
      </c>
      <c r="AX27" s="29">
        <v>2.067544524441076</v>
      </c>
      <c r="AY27" s="45">
        <v>0.04</v>
      </c>
      <c r="AZ27" s="24">
        <f>$Z$27*AZ39*$B$45</f>
        <v>0</v>
      </c>
      <c r="BA27" s="24">
        <f>$Z$27*BA39*$B$45</f>
        <v>0</v>
      </c>
      <c r="BB27" s="24">
        <f>$Z$27*BB39*$B$45</f>
        <v>0</v>
      </c>
      <c r="BC27" s="24">
        <f>$Z$27*BC39*$B$45</f>
        <v>0</v>
      </c>
      <c r="BD27" s="24">
        <f>$Z$27*BD39*$B$45</f>
        <v>0</v>
      </c>
      <c r="BE27" s="24">
        <f>$I$27*BE39*$B$45</f>
        <v>250.944</v>
      </c>
      <c r="BF27" s="24">
        <f>$I$27*BF39*$B$45</f>
        <v>164.304</v>
      </c>
      <c r="BG27" s="24">
        <f>$I$27*BG39*$B$45</f>
        <v>258.91200000000003</v>
      </c>
      <c r="BH27" s="24">
        <f>$I$27*BH39*$B$45</f>
        <v>356.784</v>
      </c>
      <c r="BI27" s="24">
        <f>$I$27*BI39*$B$45</f>
        <v>192.96000000000004</v>
      </c>
      <c r="BJ27" s="24">
        <f aca="true" t="shared" si="98" ref="BJ27:BT27">$I$27*BJ39*$B$45</f>
        <v>0</v>
      </c>
      <c r="BK27" s="24">
        <f t="shared" si="98"/>
        <v>0</v>
      </c>
      <c r="BL27" s="24">
        <f t="shared" si="98"/>
        <v>0</v>
      </c>
      <c r="BM27" s="24">
        <f t="shared" si="98"/>
        <v>0</v>
      </c>
      <c r="BN27" s="24">
        <f t="shared" si="98"/>
        <v>0</v>
      </c>
      <c r="BO27" s="24">
        <f t="shared" si="98"/>
        <v>0</v>
      </c>
      <c r="BP27" s="24">
        <f t="shared" si="98"/>
        <v>0</v>
      </c>
      <c r="BQ27" s="24">
        <f t="shared" si="98"/>
        <v>0</v>
      </c>
      <c r="BR27" s="24">
        <f t="shared" si="98"/>
        <v>0</v>
      </c>
      <c r="BS27" s="24">
        <f t="shared" si="98"/>
        <v>0</v>
      </c>
      <c r="BT27" s="24">
        <f t="shared" si="98"/>
        <v>0</v>
      </c>
      <c r="BU27" s="27" t="s">
        <v>22</v>
      </c>
      <c r="BV27" s="29">
        <v>2.067544524441076</v>
      </c>
      <c r="BW27" s="45">
        <v>0.04</v>
      </c>
      <c r="BX27" s="24">
        <f>$Z$27*BX39*$B$45</f>
        <v>0</v>
      </c>
      <c r="BY27" s="24">
        <f>$Z$27*BY39*$B$45</f>
        <v>0</v>
      </c>
      <c r="BZ27" s="24">
        <f>$Z$27*BZ39*$B$45</f>
        <v>0</v>
      </c>
      <c r="CA27" s="24">
        <f>$Z$27*CA39*$B$45</f>
        <v>0</v>
      </c>
      <c r="CB27" s="24">
        <f>$Z$27*CB39*$B$45</f>
        <v>0</v>
      </c>
      <c r="CC27" s="24">
        <f>$I$27*CC39*$B$45</f>
        <v>193.728</v>
      </c>
      <c r="CD27" s="13" t="s">
        <v>22</v>
      </c>
      <c r="CE27" s="14">
        <v>2.067544524441076</v>
      </c>
      <c r="CF27" s="12">
        <v>0.04</v>
      </c>
      <c r="CG27" s="24">
        <f>$I$27*CG39*$B$45</f>
        <v>364.032</v>
      </c>
      <c r="CH27" s="24">
        <f>$I$27*CH39*$B$45</f>
        <v>292.41600000000005</v>
      </c>
      <c r="CI27" s="24">
        <f>$I$27*CI39*$B$45</f>
        <v>164.976</v>
      </c>
      <c r="CJ27" s="13" t="s">
        <v>22</v>
      </c>
      <c r="CK27" s="29">
        <v>2.067544524441076</v>
      </c>
      <c r="CL27" s="45">
        <v>0.04</v>
      </c>
      <c r="CM27" s="24">
        <f aca="true" t="shared" si="99" ref="CM27:DG27">$CL$27*$B$45*CM39</f>
        <v>343.008</v>
      </c>
      <c r="CN27" s="24">
        <f t="shared" si="99"/>
        <v>251.95199999999997</v>
      </c>
      <c r="CO27" s="24">
        <f t="shared" si="99"/>
        <v>246.48</v>
      </c>
      <c r="CP27" s="24">
        <f t="shared" si="99"/>
        <v>254.208</v>
      </c>
      <c r="CQ27" s="24">
        <f t="shared" si="99"/>
        <v>194.4</v>
      </c>
      <c r="CR27" s="24">
        <f t="shared" si="99"/>
        <v>250.07999999999998</v>
      </c>
      <c r="CS27" s="24">
        <f t="shared" si="99"/>
        <v>249.50399999999996</v>
      </c>
      <c r="CT27" s="24">
        <f t="shared" si="99"/>
        <v>248.01600000000002</v>
      </c>
      <c r="CU27" s="24">
        <f t="shared" si="99"/>
        <v>250.848</v>
      </c>
      <c r="CV27" s="24">
        <f t="shared" si="99"/>
        <v>225.12</v>
      </c>
      <c r="CW27" s="24">
        <f t="shared" si="99"/>
        <v>198.624</v>
      </c>
      <c r="CX27" s="24">
        <f t="shared" si="99"/>
        <v>342.62399999999997</v>
      </c>
      <c r="CY27" s="24">
        <f t="shared" si="99"/>
        <v>160.704</v>
      </c>
      <c r="CZ27" s="24">
        <f t="shared" si="99"/>
        <v>250.656</v>
      </c>
      <c r="DA27" s="24">
        <f t="shared" si="99"/>
        <v>159.888</v>
      </c>
      <c r="DB27" s="24">
        <f t="shared" si="99"/>
        <v>195.024</v>
      </c>
      <c r="DC27" s="24">
        <f t="shared" si="99"/>
        <v>168.33599999999998</v>
      </c>
      <c r="DD27" s="24">
        <f t="shared" si="99"/>
        <v>254.39999999999998</v>
      </c>
      <c r="DE27" s="24">
        <f t="shared" si="99"/>
        <v>160.992</v>
      </c>
      <c r="DF27" s="24">
        <f t="shared" si="99"/>
        <v>165.31199999999998</v>
      </c>
      <c r="DG27" s="24">
        <f t="shared" si="99"/>
        <v>225.648</v>
      </c>
      <c r="DH27" s="27" t="s">
        <v>22</v>
      </c>
      <c r="DI27" s="29">
        <v>2.067544524441076</v>
      </c>
      <c r="DJ27" s="25">
        <v>0.04</v>
      </c>
      <c r="DK27" s="24">
        <f>$CL$27*$B$45*DK39</f>
        <v>291.02399999999994</v>
      </c>
      <c r="DL27" s="24">
        <f>$CL$27*$B$45*DL39</f>
        <v>272.208</v>
      </c>
      <c r="DM27" s="24">
        <f>$CL$27*$B$45*DM39</f>
        <v>251.376</v>
      </c>
      <c r="DN27" s="24">
        <f>$CL$27*$B$45*DN39</f>
        <v>292.416</v>
      </c>
      <c r="DO27" s="24">
        <f>$CL$27*$B$45*DO39</f>
        <v>293.28</v>
      </c>
      <c r="DP27" s="13" t="s">
        <v>22</v>
      </c>
      <c r="DQ27" s="12">
        <v>0.04</v>
      </c>
      <c r="DR27" s="24">
        <f>$DQ$27*$B$45*DR39</f>
        <v>250.992</v>
      </c>
      <c r="DS27" s="24">
        <f>$DQ$27*$B$45*DS39</f>
        <v>157.2</v>
      </c>
      <c r="DT27" s="24">
        <f>$DQ$27*$B$45*DT39</f>
        <v>250.992</v>
      </c>
      <c r="DU27" s="13" t="s">
        <v>22</v>
      </c>
      <c r="DV27" s="12">
        <v>0.04</v>
      </c>
      <c r="DW27" s="24">
        <f>$DQ$27*$B$45*DW39</f>
        <v>390.38399999999996</v>
      </c>
      <c r="DX27" s="24">
        <f>$DQ$27*$B$45*DX39</f>
        <v>189.648</v>
      </c>
    </row>
    <row r="28" spans="1:128" ht="68.25" customHeight="1">
      <c r="A28" s="68" t="s">
        <v>37</v>
      </c>
      <c r="B28" s="68"/>
      <c r="C28" s="68"/>
      <c r="D28" s="68"/>
      <c r="E28" s="68"/>
      <c r="F28" s="68"/>
      <c r="G28" s="9" t="s">
        <v>53</v>
      </c>
      <c r="H28" s="10">
        <v>23.776762031072376</v>
      </c>
      <c r="I28" s="12">
        <v>5.21</v>
      </c>
      <c r="J28" s="24">
        <f>$I$28*J39*$B$45</f>
        <v>48209.172</v>
      </c>
      <c r="K28" s="24">
        <f>$I$28*K39*$B$45</f>
        <v>45745.884000000005</v>
      </c>
      <c r="L28" s="24">
        <f>$I$28*L39*$B$45</f>
        <v>25026.756</v>
      </c>
      <c r="M28" s="24">
        <f aca="true" t="shared" si="100" ref="M28:W28">$I$28*M39*$B$45</f>
        <v>0</v>
      </c>
      <c r="N28" s="24">
        <f t="shared" si="100"/>
        <v>0</v>
      </c>
      <c r="O28" s="24">
        <f t="shared" si="100"/>
        <v>0</v>
      </c>
      <c r="P28" s="24">
        <f t="shared" si="100"/>
        <v>0</v>
      </c>
      <c r="Q28" s="24">
        <f t="shared" si="100"/>
        <v>0</v>
      </c>
      <c r="R28" s="24">
        <f t="shared" si="100"/>
        <v>0</v>
      </c>
      <c r="S28" s="24">
        <f t="shared" si="100"/>
        <v>0</v>
      </c>
      <c r="T28" s="24">
        <f t="shared" si="100"/>
        <v>0</v>
      </c>
      <c r="U28" s="24">
        <f t="shared" si="100"/>
        <v>0</v>
      </c>
      <c r="V28" s="24">
        <f t="shared" si="100"/>
        <v>0</v>
      </c>
      <c r="W28" s="24">
        <f t="shared" si="100"/>
        <v>0</v>
      </c>
      <c r="X28" s="25" t="s">
        <v>21</v>
      </c>
      <c r="Y28" s="23">
        <v>23.776762031072376</v>
      </c>
      <c r="Z28" s="45">
        <v>4.75</v>
      </c>
      <c r="AA28" s="24">
        <f>$Z$28*AA39*$B$45</f>
        <v>0</v>
      </c>
      <c r="AB28" s="24">
        <f>$Z$28*AB39*$B$45</f>
        <v>0</v>
      </c>
      <c r="AC28" s="24">
        <f>$Z$28*AC39*$B$45</f>
        <v>0</v>
      </c>
      <c r="AD28" s="24">
        <f>$Z$28*AD39*$B$45</f>
        <v>0</v>
      </c>
      <c r="AE28" s="24">
        <f>$Z$28*AE39*$B$45</f>
        <v>0</v>
      </c>
      <c r="AF28" s="24">
        <f aca="true" t="shared" si="101" ref="AF28:AK28">$I$28*AF39*$B$45</f>
        <v>37918.38</v>
      </c>
      <c r="AG28" s="24">
        <f t="shared" si="101"/>
        <v>31297.512000000002</v>
      </c>
      <c r="AH28" s="24">
        <f t="shared" si="101"/>
        <v>36849.288</v>
      </c>
      <c r="AI28" s="24">
        <f t="shared" si="101"/>
        <v>33185.615999999995</v>
      </c>
      <c r="AJ28" s="24">
        <f t="shared" si="101"/>
        <v>25276.836000000003</v>
      </c>
      <c r="AK28" s="24">
        <f t="shared" si="101"/>
        <v>35999.015999999996</v>
      </c>
      <c r="AL28" s="24">
        <f aca="true" t="shared" si="102" ref="AL28:AV28">$I$28*AL39*$B$45</f>
        <v>0</v>
      </c>
      <c r="AM28" s="24">
        <f t="shared" si="102"/>
        <v>0</v>
      </c>
      <c r="AN28" s="24">
        <f t="shared" si="102"/>
        <v>0</v>
      </c>
      <c r="AO28" s="24">
        <f t="shared" si="102"/>
        <v>0</v>
      </c>
      <c r="AP28" s="24">
        <f t="shared" si="102"/>
        <v>0</v>
      </c>
      <c r="AQ28" s="24">
        <f t="shared" si="102"/>
        <v>0</v>
      </c>
      <c r="AR28" s="24">
        <f t="shared" si="102"/>
        <v>0</v>
      </c>
      <c r="AS28" s="24">
        <f t="shared" si="102"/>
        <v>0</v>
      </c>
      <c r="AT28" s="24">
        <f t="shared" si="102"/>
        <v>0</v>
      </c>
      <c r="AU28" s="24">
        <f t="shared" si="102"/>
        <v>0</v>
      </c>
      <c r="AV28" s="24">
        <f t="shared" si="102"/>
        <v>0</v>
      </c>
      <c r="AW28" s="25" t="s">
        <v>21</v>
      </c>
      <c r="AX28" s="23">
        <v>23.776762031072376</v>
      </c>
      <c r="AY28" s="45">
        <v>4.75</v>
      </c>
      <c r="AZ28" s="24">
        <f>$Z$28*AZ39*$B$45</f>
        <v>0</v>
      </c>
      <c r="BA28" s="24">
        <f>$Z$28*BA39*$B$45</f>
        <v>0</v>
      </c>
      <c r="BB28" s="24">
        <f>$Z$28*BB39*$B$45</f>
        <v>0</v>
      </c>
      <c r="BC28" s="24">
        <f>$Z$28*BC39*$B$45</f>
        <v>0</v>
      </c>
      <c r="BD28" s="24">
        <f>$Z$28*BD39*$B$45</f>
        <v>0</v>
      </c>
      <c r="BE28" s="24">
        <f>$I$28*BE39*$B$45</f>
        <v>32685.455999999995</v>
      </c>
      <c r="BF28" s="24">
        <f>$I$28*BF39*$B$45</f>
        <v>21400.596</v>
      </c>
      <c r="BG28" s="24">
        <f>$I$28*BG39*$B$45</f>
        <v>33723.288</v>
      </c>
      <c r="BH28" s="24">
        <f>$I$28*BH39*$B$45</f>
        <v>46471.115999999995</v>
      </c>
      <c r="BI28" s="24">
        <f>$I$28*BI39*$B$45</f>
        <v>25133.04</v>
      </c>
      <c r="BJ28" s="24">
        <f aca="true" t="shared" si="103" ref="BJ28:BT28">$I$28*BJ39*$B$45</f>
        <v>0</v>
      </c>
      <c r="BK28" s="24">
        <f t="shared" si="103"/>
        <v>0</v>
      </c>
      <c r="BL28" s="24">
        <f t="shared" si="103"/>
        <v>0</v>
      </c>
      <c r="BM28" s="24">
        <f t="shared" si="103"/>
        <v>0</v>
      </c>
      <c r="BN28" s="24">
        <f t="shared" si="103"/>
        <v>0</v>
      </c>
      <c r="BO28" s="24">
        <f t="shared" si="103"/>
        <v>0</v>
      </c>
      <c r="BP28" s="24">
        <f t="shared" si="103"/>
        <v>0</v>
      </c>
      <c r="BQ28" s="24">
        <f t="shared" si="103"/>
        <v>0</v>
      </c>
      <c r="BR28" s="24">
        <f t="shared" si="103"/>
        <v>0</v>
      </c>
      <c r="BS28" s="24">
        <f t="shared" si="103"/>
        <v>0</v>
      </c>
      <c r="BT28" s="24">
        <f t="shared" si="103"/>
        <v>0</v>
      </c>
      <c r="BU28" s="25" t="s">
        <v>21</v>
      </c>
      <c r="BV28" s="23">
        <v>23.776762031072376</v>
      </c>
      <c r="BW28" s="45">
        <v>4.75</v>
      </c>
      <c r="BX28" s="24">
        <f>$Z$28*BX39*$B$45</f>
        <v>0</v>
      </c>
      <c r="BY28" s="24">
        <f>$Z$28*BY39*$B$45</f>
        <v>0</v>
      </c>
      <c r="BZ28" s="24">
        <f>$Z$28*BZ39*$B$45</f>
        <v>0</v>
      </c>
      <c r="CA28" s="24">
        <f>$Z$28*CA39*$B$45</f>
        <v>0</v>
      </c>
      <c r="CB28" s="24">
        <f>$Z$28*CB39*$B$45</f>
        <v>0</v>
      </c>
      <c r="CC28" s="24">
        <f>$I$28*CC39*$B$45</f>
        <v>25233.072000000004</v>
      </c>
      <c r="CD28" s="9" t="s">
        <v>53</v>
      </c>
      <c r="CE28" s="10">
        <v>23.776762031072376</v>
      </c>
      <c r="CF28" s="12">
        <v>5.21</v>
      </c>
      <c r="CG28" s="24">
        <f>$I$28*CG39*$B$45</f>
        <v>47415.168</v>
      </c>
      <c r="CH28" s="24">
        <f>$I$28*CH39*$B$45</f>
        <v>38087.184</v>
      </c>
      <c r="CI28" s="24">
        <f>$I$28*CI39*$B$45</f>
        <v>21488.124</v>
      </c>
      <c r="CJ28" s="9" t="s">
        <v>53</v>
      </c>
      <c r="CK28" s="23">
        <v>23.776762031072376</v>
      </c>
      <c r="CL28" s="45">
        <v>4.75</v>
      </c>
      <c r="CM28" s="24">
        <f aca="true" t="shared" si="104" ref="CM28:DG28">$CL$28*$B$45*CM39</f>
        <v>40732.200000000004</v>
      </c>
      <c r="CN28" s="24">
        <f t="shared" si="104"/>
        <v>29919.3</v>
      </c>
      <c r="CO28" s="24">
        <f t="shared" si="104"/>
        <v>29269.5</v>
      </c>
      <c r="CP28" s="24">
        <f t="shared" si="104"/>
        <v>30187.2</v>
      </c>
      <c r="CQ28" s="24">
        <f t="shared" si="104"/>
        <v>23085</v>
      </c>
      <c r="CR28" s="24">
        <f t="shared" si="104"/>
        <v>29697</v>
      </c>
      <c r="CS28" s="24">
        <f t="shared" si="104"/>
        <v>29628.6</v>
      </c>
      <c r="CT28" s="24">
        <f t="shared" si="104"/>
        <v>29451.9</v>
      </c>
      <c r="CU28" s="24">
        <f t="shared" si="104"/>
        <v>29788.2</v>
      </c>
      <c r="CV28" s="24">
        <f t="shared" si="104"/>
        <v>26733</v>
      </c>
      <c r="CW28" s="24">
        <f t="shared" si="104"/>
        <v>23586.600000000002</v>
      </c>
      <c r="CX28" s="24">
        <f t="shared" si="104"/>
        <v>40686.6</v>
      </c>
      <c r="CY28" s="24">
        <f t="shared" si="104"/>
        <v>19083.600000000002</v>
      </c>
      <c r="CZ28" s="24">
        <f t="shared" si="104"/>
        <v>29765.4</v>
      </c>
      <c r="DA28" s="24">
        <f t="shared" si="104"/>
        <v>18986.7</v>
      </c>
      <c r="DB28" s="24">
        <f t="shared" si="104"/>
        <v>23159.100000000002</v>
      </c>
      <c r="DC28" s="24">
        <f t="shared" si="104"/>
        <v>19989.899999999998</v>
      </c>
      <c r="DD28" s="24">
        <f t="shared" si="104"/>
        <v>30210</v>
      </c>
      <c r="DE28" s="24">
        <f t="shared" si="104"/>
        <v>19117.8</v>
      </c>
      <c r="DF28" s="24">
        <f t="shared" si="104"/>
        <v>19630.8</v>
      </c>
      <c r="DG28" s="24">
        <f t="shared" si="104"/>
        <v>26795.7</v>
      </c>
      <c r="DH28" s="25" t="s">
        <v>53</v>
      </c>
      <c r="DI28" s="23">
        <v>23.776762031072376</v>
      </c>
      <c r="DJ28" s="25">
        <v>4.75</v>
      </c>
      <c r="DK28" s="24">
        <f>$CL$28*$B$45*DK39</f>
        <v>34559.1</v>
      </c>
      <c r="DL28" s="24">
        <f>$CL$28*$B$45*DL39</f>
        <v>32324.7</v>
      </c>
      <c r="DM28" s="24">
        <f>$CL$28*$B$45*DM39</f>
        <v>29850.9</v>
      </c>
      <c r="DN28" s="24">
        <f>$CL$28*$B$45*DN39</f>
        <v>34724.4</v>
      </c>
      <c r="DO28" s="24">
        <f>$CL$28*$B$45*DO39</f>
        <v>34827</v>
      </c>
      <c r="DP28" s="9" t="s">
        <v>53</v>
      </c>
      <c r="DQ28" s="12">
        <v>1.56</v>
      </c>
      <c r="DR28" s="24">
        <f>$DQ$28*$B$45*DR39</f>
        <v>9788.687999999998</v>
      </c>
      <c r="DS28" s="24">
        <f>$DQ$28*$B$45*DS39</f>
        <v>6130.799999999999</v>
      </c>
      <c r="DT28" s="24">
        <f>$DQ$28*$B$45*DT39</f>
        <v>9788.687999999998</v>
      </c>
      <c r="DU28" s="9" t="s">
        <v>53</v>
      </c>
      <c r="DV28" s="12">
        <v>1.56</v>
      </c>
      <c r="DW28" s="24">
        <f>$DQ$28*$B$45*DW39</f>
        <v>15224.975999999999</v>
      </c>
      <c r="DX28" s="24">
        <f>$DQ$28*$B$45*DX39</f>
        <v>7396.272</v>
      </c>
    </row>
    <row r="29" spans="1:128" ht="12.75">
      <c r="A29" s="70" t="s">
        <v>23</v>
      </c>
      <c r="B29" s="70"/>
      <c r="C29" s="70"/>
      <c r="D29" s="70"/>
      <c r="E29" s="70"/>
      <c r="F29" s="70"/>
      <c r="G29" s="11"/>
      <c r="H29" s="6">
        <f>SUM(H30:H32)</f>
        <v>14.81716559302766</v>
      </c>
      <c r="I29" s="40">
        <f aca="true" t="shared" si="105" ref="I29:W29">SUM(I30:I35)</f>
        <v>3.15</v>
      </c>
      <c r="J29" s="21">
        <f t="shared" si="105"/>
        <v>29147.580000000005</v>
      </c>
      <c r="K29" s="21">
        <f t="shared" si="105"/>
        <v>27658.260000000002</v>
      </c>
      <c r="L29" s="21">
        <f>SUM(L30:L35)</f>
        <v>15131.34</v>
      </c>
      <c r="M29" s="21">
        <f t="shared" si="105"/>
        <v>0</v>
      </c>
      <c r="N29" s="21">
        <f t="shared" si="105"/>
        <v>0</v>
      </c>
      <c r="O29" s="21">
        <f t="shared" si="105"/>
        <v>0</v>
      </c>
      <c r="P29" s="21">
        <f t="shared" si="105"/>
        <v>0</v>
      </c>
      <c r="Q29" s="21">
        <f t="shared" si="105"/>
        <v>0</v>
      </c>
      <c r="R29" s="28" t="e">
        <f t="shared" si="105"/>
        <v>#REF!</v>
      </c>
      <c r="S29" s="28" t="e">
        <f t="shared" si="105"/>
        <v>#REF!</v>
      </c>
      <c r="T29" s="28" t="e">
        <f t="shared" si="105"/>
        <v>#REF!</v>
      </c>
      <c r="U29" s="28" t="e">
        <f t="shared" si="105"/>
        <v>#REF!</v>
      </c>
      <c r="V29" s="28" t="e">
        <f t="shared" si="105"/>
        <v>#REF!</v>
      </c>
      <c r="W29" s="21">
        <f t="shared" si="105"/>
        <v>0</v>
      </c>
      <c r="X29" s="26"/>
      <c r="Y29" s="28">
        <f>SUM(Y30:Y32)</f>
        <v>14.81716559302766</v>
      </c>
      <c r="Z29" s="46">
        <f aca="true" t="shared" si="106" ref="Z29:AE29">SUM(Z30:Z35)</f>
        <v>3.15</v>
      </c>
      <c r="AA29" s="21">
        <f t="shared" si="106"/>
        <v>0</v>
      </c>
      <c r="AB29" s="28">
        <f t="shared" si="106"/>
        <v>0</v>
      </c>
      <c r="AC29" s="21">
        <f t="shared" si="106"/>
        <v>0</v>
      </c>
      <c r="AD29" s="21">
        <f t="shared" si="106"/>
        <v>0</v>
      </c>
      <c r="AE29" s="21">
        <f t="shared" si="106"/>
        <v>0</v>
      </c>
      <c r="AF29" s="21">
        <f aca="true" t="shared" si="107" ref="AF29:AK29">SUM(AF30:AF35)</f>
        <v>22925.699999999997</v>
      </c>
      <c r="AG29" s="21">
        <f t="shared" si="107"/>
        <v>18922.68</v>
      </c>
      <c r="AH29" s="21">
        <f t="shared" si="107"/>
        <v>22279.320000000007</v>
      </c>
      <c r="AI29" s="21">
        <f t="shared" si="107"/>
        <v>20064.24</v>
      </c>
      <c r="AJ29" s="21">
        <f t="shared" si="107"/>
        <v>15282.540000000003</v>
      </c>
      <c r="AK29" s="21">
        <f t="shared" si="107"/>
        <v>21765.239999999998</v>
      </c>
      <c r="AL29" s="21">
        <f aca="true" t="shared" si="108" ref="AL29:AV29">SUM(AL30:AL35)</f>
        <v>0</v>
      </c>
      <c r="AM29" s="21">
        <f t="shared" si="108"/>
        <v>0</v>
      </c>
      <c r="AN29" s="21">
        <f t="shared" si="108"/>
        <v>0</v>
      </c>
      <c r="AO29" s="21">
        <f t="shared" si="108"/>
        <v>0</v>
      </c>
      <c r="AP29" s="21">
        <f t="shared" si="108"/>
        <v>0</v>
      </c>
      <c r="AQ29" s="28" t="e">
        <f t="shared" si="108"/>
        <v>#REF!</v>
      </c>
      <c r="AR29" s="28" t="e">
        <f t="shared" si="108"/>
        <v>#REF!</v>
      </c>
      <c r="AS29" s="28" t="e">
        <f t="shared" si="108"/>
        <v>#REF!</v>
      </c>
      <c r="AT29" s="28" t="e">
        <f t="shared" si="108"/>
        <v>#REF!</v>
      </c>
      <c r="AU29" s="28" t="e">
        <f t="shared" si="108"/>
        <v>#REF!</v>
      </c>
      <c r="AV29" s="21">
        <f t="shared" si="108"/>
        <v>0</v>
      </c>
      <c r="AW29" s="26"/>
      <c r="AX29" s="28">
        <f>SUM(AX30:AX32)</f>
        <v>14.81716559302766</v>
      </c>
      <c r="AY29" s="46">
        <f aca="true" t="shared" si="109" ref="AY29:BD29">SUM(AY30:AY35)</f>
        <v>3.15</v>
      </c>
      <c r="AZ29" s="21">
        <f t="shared" si="109"/>
        <v>0</v>
      </c>
      <c r="BA29" s="28">
        <f t="shared" si="109"/>
        <v>0</v>
      </c>
      <c r="BB29" s="21">
        <f t="shared" si="109"/>
        <v>0</v>
      </c>
      <c r="BC29" s="21">
        <f t="shared" si="109"/>
        <v>0</v>
      </c>
      <c r="BD29" s="21">
        <f t="shared" si="109"/>
        <v>0</v>
      </c>
      <c r="BE29" s="21">
        <f>SUM(BE30:BE35)</f>
        <v>19761.84</v>
      </c>
      <c r="BF29" s="21">
        <f>SUM(BF30:BF35)</f>
        <v>12938.940000000002</v>
      </c>
      <c r="BG29" s="21">
        <f>SUM(BG30:BG35)</f>
        <v>20389.32</v>
      </c>
      <c r="BH29" s="21">
        <f>SUM(BH30:BH35)</f>
        <v>28096.739999999998</v>
      </c>
      <c r="BI29" s="21">
        <f>SUM(BI30:BI35)</f>
        <v>15195.6</v>
      </c>
      <c r="BJ29" s="21">
        <f aca="true" t="shared" si="110" ref="BJ29:BT29">SUM(BJ30:BJ35)</f>
        <v>0</v>
      </c>
      <c r="BK29" s="21">
        <f t="shared" si="110"/>
        <v>0</v>
      </c>
      <c r="BL29" s="21">
        <f t="shared" si="110"/>
        <v>0</v>
      </c>
      <c r="BM29" s="21">
        <f t="shared" si="110"/>
        <v>0</v>
      </c>
      <c r="BN29" s="21">
        <f t="shared" si="110"/>
        <v>0</v>
      </c>
      <c r="BO29" s="28" t="e">
        <f t="shared" si="110"/>
        <v>#REF!</v>
      </c>
      <c r="BP29" s="28" t="e">
        <f t="shared" si="110"/>
        <v>#REF!</v>
      </c>
      <c r="BQ29" s="28" t="e">
        <f t="shared" si="110"/>
        <v>#REF!</v>
      </c>
      <c r="BR29" s="28" t="e">
        <f t="shared" si="110"/>
        <v>#REF!</v>
      </c>
      <c r="BS29" s="28" t="e">
        <f t="shared" si="110"/>
        <v>#REF!</v>
      </c>
      <c r="BT29" s="21">
        <f t="shared" si="110"/>
        <v>0</v>
      </c>
      <c r="BU29" s="26"/>
      <c r="BV29" s="28">
        <f>SUM(BV30:BV32)</f>
        <v>14.81716559302766</v>
      </c>
      <c r="BW29" s="46">
        <f aca="true" t="shared" si="111" ref="BW29:CB29">SUM(BW30:BW35)</f>
        <v>3.15</v>
      </c>
      <c r="BX29" s="21">
        <f t="shared" si="111"/>
        <v>0</v>
      </c>
      <c r="BY29" s="28">
        <f t="shared" si="111"/>
        <v>0</v>
      </c>
      <c r="BZ29" s="21">
        <f t="shared" si="111"/>
        <v>0</v>
      </c>
      <c r="CA29" s="21">
        <f t="shared" si="111"/>
        <v>0</v>
      </c>
      <c r="CB29" s="21">
        <f t="shared" si="111"/>
        <v>0</v>
      </c>
      <c r="CC29" s="21">
        <f>SUM(CC30:CC35)</f>
        <v>15256.080000000002</v>
      </c>
      <c r="CD29" s="11"/>
      <c r="CE29" s="6">
        <f>SUM(CE30:CE32)</f>
        <v>14.81716559302766</v>
      </c>
      <c r="CF29" s="40">
        <f>SUM(CF30:CF35)</f>
        <v>3.15</v>
      </c>
      <c r="CG29" s="21">
        <f>SUM(CG30:CG35)</f>
        <v>28667.52</v>
      </c>
      <c r="CH29" s="21">
        <f>SUM(CH30:CH35)</f>
        <v>23027.760000000002</v>
      </c>
      <c r="CI29" s="21">
        <f>SUM(CI30:CI35)</f>
        <v>12991.86</v>
      </c>
      <c r="CJ29" s="11"/>
      <c r="CK29" s="28">
        <f>SUM(CK30:CK32)</f>
        <v>14.81716559302766</v>
      </c>
      <c r="CL29" s="46">
        <f>SUM(CL30:CL35)</f>
        <v>3.15</v>
      </c>
      <c r="CM29" s="28">
        <f aca="true" t="shared" si="112" ref="CM29:CR29">SUM(CM30:CM35)</f>
        <v>27011.879999999997</v>
      </c>
      <c r="CN29" s="28">
        <f t="shared" si="112"/>
        <v>19841.219999999998</v>
      </c>
      <c r="CO29" s="28">
        <f t="shared" si="112"/>
        <v>19410.3</v>
      </c>
      <c r="CP29" s="28">
        <f t="shared" si="112"/>
        <v>20018.88</v>
      </c>
      <c r="CQ29" s="28">
        <f t="shared" si="112"/>
        <v>15309</v>
      </c>
      <c r="CR29" s="28">
        <f t="shared" si="112"/>
        <v>19693.8</v>
      </c>
      <c r="CS29" s="28">
        <f aca="true" t="shared" si="113" ref="CS29:CX29">SUM(CS30:CS35)</f>
        <v>19648.439999999995</v>
      </c>
      <c r="CT29" s="28">
        <f t="shared" si="113"/>
        <v>19531.260000000002</v>
      </c>
      <c r="CU29" s="28">
        <f t="shared" si="113"/>
        <v>19754.28</v>
      </c>
      <c r="CV29" s="28">
        <f t="shared" si="113"/>
        <v>17728.2</v>
      </c>
      <c r="CW29" s="28">
        <f t="shared" si="113"/>
        <v>15641.640000000001</v>
      </c>
      <c r="CX29" s="28">
        <f t="shared" si="113"/>
        <v>26981.639999999996</v>
      </c>
      <c r="CY29" s="28">
        <f aca="true" t="shared" si="114" ref="CY29:DD29">SUM(CY30:CY35)</f>
        <v>12655.44</v>
      </c>
      <c r="CZ29" s="28">
        <f t="shared" si="114"/>
        <v>19739.16</v>
      </c>
      <c r="DA29" s="28">
        <f t="shared" si="114"/>
        <v>12591.18</v>
      </c>
      <c r="DB29" s="28">
        <f t="shared" si="114"/>
        <v>15358.14</v>
      </c>
      <c r="DC29" s="28">
        <f t="shared" si="114"/>
        <v>13256.46</v>
      </c>
      <c r="DD29" s="28">
        <f t="shared" si="114"/>
        <v>20034</v>
      </c>
      <c r="DE29" s="28">
        <f>SUM(DE30:DE35)</f>
        <v>12678.119999999999</v>
      </c>
      <c r="DF29" s="28">
        <f>SUM(DF30:DF35)</f>
        <v>13018.319999999998</v>
      </c>
      <c r="DG29" s="28">
        <f>SUM(DG30:DG35)</f>
        <v>17769.780000000002</v>
      </c>
      <c r="DH29" s="26"/>
      <c r="DI29" s="28">
        <f>SUM(DI30:DI32)</f>
        <v>14.81716559302766</v>
      </c>
      <c r="DJ29" s="56">
        <f aca="true" t="shared" si="115" ref="DJ29:DO29">SUM(DJ30:DJ35)</f>
        <v>3.15</v>
      </c>
      <c r="DK29" s="28">
        <f t="shared" si="115"/>
        <v>22918.139999999996</v>
      </c>
      <c r="DL29" s="28">
        <f t="shared" si="115"/>
        <v>21436.38</v>
      </c>
      <c r="DM29" s="28">
        <f t="shared" si="115"/>
        <v>19795.860000000004</v>
      </c>
      <c r="DN29" s="28">
        <f t="shared" si="115"/>
        <v>23027.760000000002</v>
      </c>
      <c r="DO29" s="28">
        <f t="shared" si="115"/>
        <v>23095.799999999996</v>
      </c>
      <c r="DP29" s="11"/>
      <c r="DQ29" s="40">
        <f>SUM(DQ30:DQ35)</f>
        <v>3.44</v>
      </c>
      <c r="DR29" s="31">
        <f>SUM(DR30:DR35)</f>
        <v>21585.312</v>
      </c>
      <c r="DS29" s="31">
        <f>SUM(DS30:DS35)</f>
        <v>13519.200000000003</v>
      </c>
      <c r="DT29" s="31">
        <f>SUM(DT30:DT35)</f>
        <v>21585.312</v>
      </c>
      <c r="DU29" s="11"/>
      <c r="DV29" s="40">
        <f>SUM(DV30:DV35)</f>
        <v>3.44</v>
      </c>
      <c r="DW29" s="31">
        <f>SUM(DW30:DW35)</f>
        <v>33573.024</v>
      </c>
      <c r="DX29" s="31">
        <f>SUM(DX30:DX35)</f>
        <v>16309.728000000001</v>
      </c>
    </row>
    <row r="30" spans="1:128" ht="95.25" customHeight="1">
      <c r="A30" s="68" t="s">
        <v>38</v>
      </c>
      <c r="B30" s="68"/>
      <c r="C30" s="68"/>
      <c r="D30" s="68"/>
      <c r="E30" s="68"/>
      <c r="F30" s="68"/>
      <c r="G30" s="13" t="s">
        <v>54</v>
      </c>
      <c r="H30" s="14">
        <v>11.753978779840848</v>
      </c>
      <c r="I30" s="12">
        <v>1.36</v>
      </c>
      <c r="J30" s="30">
        <f>$I$30*J39*$B$45</f>
        <v>12584.352000000003</v>
      </c>
      <c r="K30" s="30">
        <f>$I$30*K39*$B$45</f>
        <v>11941.344000000001</v>
      </c>
      <c r="L30" s="30">
        <f>$I$30*L39*$B$45</f>
        <v>6532.896000000001</v>
      </c>
      <c r="M30" s="30">
        <f aca="true" t="shared" si="116" ref="M30:W30">$I$30*M39*$B$45</f>
        <v>0</v>
      </c>
      <c r="N30" s="30">
        <f t="shared" si="116"/>
        <v>0</v>
      </c>
      <c r="O30" s="30">
        <f t="shared" si="116"/>
        <v>0</v>
      </c>
      <c r="P30" s="30">
        <f t="shared" si="116"/>
        <v>0</v>
      </c>
      <c r="Q30" s="30">
        <f t="shared" si="116"/>
        <v>0</v>
      </c>
      <c r="R30" s="30">
        <f t="shared" si="116"/>
        <v>0</v>
      </c>
      <c r="S30" s="30">
        <f t="shared" si="116"/>
        <v>0</v>
      </c>
      <c r="T30" s="30">
        <f t="shared" si="116"/>
        <v>0</v>
      </c>
      <c r="U30" s="30">
        <f t="shared" si="116"/>
        <v>0</v>
      </c>
      <c r="V30" s="30">
        <f t="shared" si="116"/>
        <v>0</v>
      </c>
      <c r="W30" s="30">
        <f t="shared" si="116"/>
        <v>0</v>
      </c>
      <c r="X30" s="27" t="s">
        <v>24</v>
      </c>
      <c r="Y30" s="29">
        <v>11.753978779840848</v>
      </c>
      <c r="Z30" s="45">
        <v>1.36</v>
      </c>
      <c r="AA30" s="30">
        <f>$Z$30*AA39*$B$45</f>
        <v>0</v>
      </c>
      <c r="AB30" s="30">
        <f>$Z$30*AB39*$B$45</f>
        <v>0</v>
      </c>
      <c r="AC30" s="30">
        <f>$Z$30*AC39*$B$45</f>
        <v>0</v>
      </c>
      <c r="AD30" s="30">
        <f>$Z$30*AD39*$B$45</f>
        <v>0</v>
      </c>
      <c r="AE30" s="30">
        <f>$Z$30*AE39*$B$45</f>
        <v>0</v>
      </c>
      <c r="AF30" s="30">
        <f aca="true" t="shared" si="117" ref="AF30:AK30">$I$30*AF39*$B$45</f>
        <v>9898.08</v>
      </c>
      <c r="AG30" s="30">
        <f t="shared" si="117"/>
        <v>8169.792</v>
      </c>
      <c r="AH30" s="30">
        <f t="shared" si="117"/>
        <v>9619.008000000002</v>
      </c>
      <c r="AI30" s="30">
        <f t="shared" si="117"/>
        <v>8662.656</v>
      </c>
      <c r="AJ30" s="30">
        <f t="shared" si="117"/>
        <v>6598.176000000001</v>
      </c>
      <c r="AK30" s="30">
        <f t="shared" si="117"/>
        <v>9397.056</v>
      </c>
      <c r="AL30" s="30">
        <f aca="true" t="shared" si="118" ref="AL30:AV30">$I$30*AL39*$B$45</f>
        <v>0</v>
      </c>
      <c r="AM30" s="30">
        <f t="shared" si="118"/>
        <v>0</v>
      </c>
      <c r="AN30" s="30">
        <f t="shared" si="118"/>
        <v>0</v>
      </c>
      <c r="AO30" s="30">
        <f t="shared" si="118"/>
        <v>0</v>
      </c>
      <c r="AP30" s="30">
        <f t="shared" si="118"/>
        <v>0</v>
      </c>
      <c r="AQ30" s="30">
        <f t="shared" si="118"/>
        <v>0</v>
      </c>
      <c r="AR30" s="30">
        <f t="shared" si="118"/>
        <v>0</v>
      </c>
      <c r="AS30" s="30">
        <f t="shared" si="118"/>
        <v>0</v>
      </c>
      <c r="AT30" s="30">
        <f t="shared" si="118"/>
        <v>0</v>
      </c>
      <c r="AU30" s="30">
        <f t="shared" si="118"/>
        <v>0</v>
      </c>
      <c r="AV30" s="30">
        <f t="shared" si="118"/>
        <v>0</v>
      </c>
      <c r="AW30" s="27" t="s">
        <v>24</v>
      </c>
      <c r="AX30" s="29">
        <v>11.753978779840848</v>
      </c>
      <c r="AY30" s="45">
        <v>1.36</v>
      </c>
      <c r="AZ30" s="30">
        <f>$Z$30*AZ39*$B$45</f>
        <v>0</v>
      </c>
      <c r="BA30" s="30">
        <f>$Z$30*BA39*$B$45</f>
        <v>0</v>
      </c>
      <c r="BB30" s="30">
        <f>$Z$30*BB39*$B$45</f>
        <v>0</v>
      </c>
      <c r="BC30" s="30">
        <f>$Z$30*BC39*$B$45</f>
        <v>0</v>
      </c>
      <c r="BD30" s="30">
        <f>$Z$30*BD39*$B$45</f>
        <v>0</v>
      </c>
      <c r="BE30" s="30">
        <f>$I$30*BE39*$B$45</f>
        <v>8532.096000000001</v>
      </c>
      <c r="BF30" s="30">
        <f>$I$30*BF39*$B$45</f>
        <v>5586.336000000001</v>
      </c>
      <c r="BG30" s="30">
        <f>$I$30*BG39*$B$45</f>
        <v>8803.008000000002</v>
      </c>
      <c r="BH30" s="30">
        <f>$I$30*BH39*$B$45</f>
        <v>12130.656</v>
      </c>
      <c r="BI30" s="30">
        <f>$I$30*BI39*$B$45</f>
        <v>6560.64</v>
      </c>
      <c r="BJ30" s="30">
        <f aca="true" t="shared" si="119" ref="BJ30:BT30">$I$30*BJ39*$B$45</f>
        <v>0</v>
      </c>
      <c r="BK30" s="30">
        <f t="shared" si="119"/>
        <v>0</v>
      </c>
      <c r="BL30" s="30">
        <f t="shared" si="119"/>
        <v>0</v>
      </c>
      <c r="BM30" s="30">
        <f t="shared" si="119"/>
        <v>0</v>
      </c>
      <c r="BN30" s="30">
        <f t="shared" si="119"/>
        <v>0</v>
      </c>
      <c r="BO30" s="30">
        <f t="shared" si="119"/>
        <v>0</v>
      </c>
      <c r="BP30" s="30">
        <f t="shared" si="119"/>
        <v>0</v>
      </c>
      <c r="BQ30" s="30">
        <f t="shared" si="119"/>
        <v>0</v>
      </c>
      <c r="BR30" s="30">
        <f t="shared" si="119"/>
        <v>0</v>
      </c>
      <c r="BS30" s="30">
        <f t="shared" si="119"/>
        <v>0</v>
      </c>
      <c r="BT30" s="30">
        <f t="shared" si="119"/>
        <v>0</v>
      </c>
      <c r="BU30" s="27" t="s">
        <v>24</v>
      </c>
      <c r="BV30" s="29">
        <v>11.753978779840848</v>
      </c>
      <c r="BW30" s="45">
        <v>1.36</v>
      </c>
      <c r="BX30" s="30">
        <f>$Z$30*BX39*$B$45</f>
        <v>0</v>
      </c>
      <c r="BY30" s="30">
        <f>$Z$30*BY39*$B$45</f>
        <v>0</v>
      </c>
      <c r="BZ30" s="30">
        <f>$Z$30*BZ39*$B$45</f>
        <v>0</v>
      </c>
      <c r="CA30" s="30">
        <f>$Z$30*CA39*$B$45</f>
        <v>0</v>
      </c>
      <c r="CB30" s="30">
        <f>$Z$30*CB39*$B$45</f>
        <v>0</v>
      </c>
      <c r="CC30" s="30">
        <f>$I$30*CC39*$B$45</f>
        <v>6586.752</v>
      </c>
      <c r="CD30" s="13" t="s">
        <v>54</v>
      </c>
      <c r="CE30" s="14">
        <v>11.753978779840848</v>
      </c>
      <c r="CF30" s="12">
        <v>1.36</v>
      </c>
      <c r="CG30" s="30">
        <f>$I$30*CG39*$B$45</f>
        <v>12377.088</v>
      </c>
      <c r="CH30" s="30">
        <f>$I$30*CH39*$B$45</f>
        <v>9942.144000000002</v>
      </c>
      <c r="CI30" s="30">
        <f>$I$30*CI39*$B$45</f>
        <v>5609.184</v>
      </c>
      <c r="CJ30" s="13" t="s">
        <v>54</v>
      </c>
      <c r="CK30" s="29">
        <v>11.753978779840848</v>
      </c>
      <c r="CL30" s="45">
        <v>1.36</v>
      </c>
      <c r="CM30" s="24">
        <f aca="true" t="shared" si="120" ref="CM30:DG30">$CL$30*$B$45*CM39</f>
        <v>11662.272</v>
      </c>
      <c r="CN30" s="24">
        <f t="shared" si="120"/>
        <v>8566.368</v>
      </c>
      <c r="CO30" s="24">
        <f t="shared" si="120"/>
        <v>8380.32</v>
      </c>
      <c r="CP30" s="24">
        <f t="shared" si="120"/>
        <v>8643.072</v>
      </c>
      <c r="CQ30" s="24">
        <f t="shared" si="120"/>
        <v>6609.6</v>
      </c>
      <c r="CR30" s="24">
        <f t="shared" si="120"/>
        <v>8502.72</v>
      </c>
      <c r="CS30" s="24">
        <f t="shared" si="120"/>
        <v>8483.135999999999</v>
      </c>
      <c r="CT30" s="24">
        <f t="shared" si="120"/>
        <v>8432.544000000002</v>
      </c>
      <c r="CU30" s="24">
        <f t="shared" si="120"/>
        <v>8528.832</v>
      </c>
      <c r="CV30" s="24">
        <f t="shared" si="120"/>
        <v>7654.08</v>
      </c>
      <c r="CW30" s="24">
        <f t="shared" si="120"/>
        <v>6753.216</v>
      </c>
      <c r="CX30" s="24">
        <f t="shared" si="120"/>
        <v>11649.216</v>
      </c>
      <c r="CY30" s="24">
        <f t="shared" si="120"/>
        <v>5463.936000000001</v>
      </c>
      <c r="CZ30" s="24">
        <f t="shared" si="120"/>
        <v>8522.304</v>
      </c>
      <c r="DA30" s="24">
        <f t="shared" si="120"/>
        <v>5436.192000000001</v>
      </c>
      <c r="DB30" s="24">
        <f t="shared" si="120"/>
        <v>6630.816000000001</v>
      </c>
      <c r="DC30" s="24">
        <f t="shared" si="120"/>
        <v>5723.424</v>
      </c>
      <c r="DD30" s="24">
        <f t="shared" si="120"/>
        <v>8649.6</v>
      </c>
      <c r="DE30" s="24">
        <f t="shared" si="120"/>
        <v>5473.728</v>
      </c>
      <c r="DF30" s="24">
        <f t="shared" si="120"/>
        <v>5620.608</v>
      </c>
      <c r="DG30" s="24">
        <f t="shared" si="120"/>
        <v>7672.032</v>
      </c>
      <c r="DH30" s="27" t="s">
        <v>54</v>
      </c>
      <c r="DI30" s="29">
        <v>11.753978779840848</v>
      </c>
      <c r="DJ30" s="25">
        <v>1.36</v>
      </c>
      <c r="DK30" s="24">
        <f>$CL$30*$B$45*DK39</f>
        <v>9894.815999999999</v>
      </c>
      <c r="DL30" s="24">
        <f>$CL$30*$B$45*DL39</f>
        <v>9255.072</v>
      </c>
      <c r="DM30" s="24">
        <f>$CL$30*$B$45*DM39</f>
        <v>8546.784000000001</v>
      </c>
      <c r="DN30" s="24">
        <f>$CL$30*$B$45*DN39</f>
        <v>9942.144</v>
      </c>
      <c r="DO30" s="24">
        <f>$CL$30*$B$45*DO39</f>
        <v>9971.52</v>
      </c>
      <c r="DP30" s="13" t="s">
        <v>54</v>
      </c>
      <c r="DQ30" s="12">
        <v>1.76</v>
      </c>
      <c r="DR30" s="24">
        <f>$DQ$30*$B$45*DR39</f>
        <v>11043.648</v>
      </c>
      <c r="DS30" s="24">
        <f>$DQ$30*$B$45*DS39</f>
        <v>6916.8</v>
      </c>
      <c r="DT30" s="24">
        <f>$DQ$30*$B$45*DT39</f>
        <v>11043.648</v>
      </c>
      <c r="DU30" s="13" t="s">
        <v>54</v>
      </c>
      <c r="DV30" s="12">
        <v>1.76</v>
      </c>
      <c r="DW30" s="24">
        <f>$DQ$30*$B$45*DW39</f>
        <v>17176.896</v>
      </c>
      <c r="DX30" s="24">
        <f>$DQ$30*$B$45*DX39</f>
        <v>8344.512</v>
      </c>
    </row>
    <row r="31" spans="1:128" ht="56.25" customHeight="1">
      <c r="A31" s="62" t="s">
        <v>39</v>
      </c>
      <c r="B31" s="62"/>
      <c r="C31" s="62"/>
      <c r="D31" s="62"/>
      <c r="E31" s="62"/>
      <c r="F31" s="62"/>
      <c r="G31" s="13" t="s">
        <v>25</v>
      </c>
      <c r="H31" s="14">
        <v>2.2252747252747254</v>
      </c>
      <c r="I31" s="12">
        <v>0.89</v>
      </c>
      <c r="J31" s="30">
        <f>$I$31*J39*$B$45</f>
        <v>8235.348</v>
      </c>
      <c r="K31" s="30">
        <f>$I$31*K39*$B$45</f>
        <v>7814.5560000000005</v>
      </c>
      <c r="L31" s="30">
        <f>$I$31*L39*$B$45</f>
        <v>4275.204</v>
      </c>
      <c r="M31" s="30">
        <f aca="true" t="shared" si="121" ref="M31:W31">$I$31*M39*$B$45</f>
        <v>0</v>
      </c>
      <c r="N31" s="30">
        <f t="shared" si="121"/>
        <v>0</v>
      </c>
      <c r="O31" s="30">
        <f t="shared" si="121"/>
        <v>0</v>
      </c>
      <c r="P31" s="30">
        <f t="shared" si="121"/>
        <v>0</v>
      </c>
      <c r="Q31" s="30">
        <f t="shared" si="121"/>
        <v>0</v>
      </c>
      <c r="R31" s="30">
        <f t="shared" si="121"/>
        <v>0</v>
      </c>
      <c r="S31" s="30">
        <f t="shared" si="121"/>
        <v>0</v>
      </c>
      <c r="T31" s="30">
        <f t="shared" si="121"/>
        <v>0</v>
      </c>
      <c r="U31" s="30">
        <f t="shared" si="121"/>
        <v>0</v>
      </c>
      <c r="V31" s="30">
        <f t="shared" si="121"/>
        <v>0</v>
      </c>
      <c r="W31" s="30">
        <f t="shared" si="121"/>
        <v>0</v>
      </c>
      <c r="X31" s="27" t="s">
        <v>25</v>
      </c>
      <c r="Y31" s="29">
        <v>2.2252747252747254</v>
      </c>
      <c r="Z31" s="45">
        <v>0.89</v>
      </c>
      <c r="AA31" s="30">
        <f>$Z$31*AA39*$B$45</f>
        <v>0</v>
      </c>
      <c r="AB31" s="30">
        <f>$Z$31*AB39*$B$45</f>
        <v>0</v>
      </c>
      <c r="AC31" s="30">
        <f>$Z$31*AC39*$B$45</f>
        <v>0</v>
      </c>
      <c r="AD31" s="30">
        <f>$Z$31*AD39*$B$45</f>
        <v>0</v>
      </c>
      <c r="AE31" s="30">
        <f>$Z$31*AE39*$B$45</f>
        <v>0</v>
      </c>
      <c r="AF31" s="30">
        <f aca="true" t="shared" si="122" ref="AF31:AK31">$I$31*AF39*$B$45</f>
        <v>6477.42</v>
      </c>
      <c r="AG31" s="30">
        <f t="shared" si="122"/>
        <v>5346.408</v>
      </c>
      <c r="AH31" s="30">
        <f t="shared" si="122"/>
        <v>6294.792</v>
      </c>
      <c r="AI31" s="30">
        <f t="shared" si="122"/>
        <v>5668.9439999999995</v>
      </c>
      <c r="AJ31" s="30">
        <f t="shared" si="122"/>
        <v>4317.924</v>
      </c>
      <c r="AK31" s="30">
        <f t="shared" si="122"/>
        <v>6149.544</v>
      </c>
      <c r="AL31" s="30">
        <f aca="true" t="shared" si="123" ref="AL31:AV31">$I$31*AL39*$B$45</f>
        <v>0</v>
      </c>
      <c r="AM31" s="30">
        <f t="shared" si="123"/>
        <v>0</v>
      </c>
      <c r="AN31" s="30">
        <f t="shared" si="123"/>
        <v>0</v>
      </c>
      <c r="AO31" s="30">
        <f t="shared" si="123"/>
        <v>0</v>
      </c>
      <c r="AP31" s="30">
        <f t="shared" si="123"/>
        <v>0</v>
      </c>
      <c r="AQ31" s="30">
        <f t="shared" si="123"/>
        <v>0</v>
      </c>
      <c r="AR31" s="30">
        <f t="shared" si="123"/>
        <v>0</v>
      </c>
      <c r="AS31" s="30">
        <f t="shared" si="123"/>
        <v>0</v>
      </c>
      <c r="AT31" s="30">
        <f t="shared" si="123"/>
        <v>0</v>
      </c>
      <c r="AU31" s="30">
        <f t="shared" si="123"/>
        <v>0</v>
      </c>
      <c r="AV31" s="30">
        <f t="shared" si="123"/>
        <v>0</v>
      </c>
      <c r="AW31" s="27" t="s">
        <v>25</v>
      </c>
      <c r="AX31" s="29">
        <v>2.2252747252747254</v>
      </c>
      <c r="AY31" s="45">
        <v>0.89</v>
      </c>
      <c r="AZ31" s="30">
        <f>$Z$31*AZ39*$B$45</f>
        <v>0</v>
      </c>
      <c r="BA31" s="30">
        <f>$Z$31*BA39*$B$45</f>
        <v>0</v>
      </c>
      <c r="BB31" s="30">
        <f>$Z$31*BB39*$B$45</f>
        <v>0</v>
      </c>
      <c r="BC31" s="30">
        <f>$Z$31*BC39*$B$45</f>
        <v>0</v>
      </c>
      <c r="BD31" s="30">
        <f>$Z$31*BD39*$B$45</f>
        <v>0</v>
      </c>
      <c r="BE31" s="30">
        <f>$I$31*BE39*$B$45</f>
        <v>5583.504</v>
      </c>
      <c r="BF31" s="30">
        <f>$I$31*BF39*$B$45</f>
        <v>3655.764</v>
      </c>
      <c r="BG31" s="30">
        <f>$I$31*BG39*$B$45</f>
        <v>5760.7919999999995</v>
      </c>
      <c r="BH31" s="30">
        <f>$I$31*BH39*$B$45</f>
        <v>7938.4439999999995</v>
      </c>
      <c r="BI31" s="30">
        <f>$I$31*BI39*$B$45</f>
        <v>4293.360000000001</v>
      </c>
      <c r="BJ31" s="30">
        <f aca="true" t="shared" si="124" ref="BJ31:BT31">$I$31*BJ39*$B$45</f>
        <v>0</v>
      </c>
      <c r="BK31" s="30">
        <f t="shared" si="124"/>
        <v>0</v>
      </c>
      <c r="BL31" s="30">
        <f t="shared" si="124"/>
        <v>0</v>
      </c>
      <c r="BM31" s="30">
        <f t="shared" si="124"/>
        <v>0</v>
      </c>
      <c r="BN31" s="30">
        <f t="shared" si="124"/>
        <v>0</v>
      </c>
      <c r="BO31" s="30">
        <f t="shared" si="124"/>
        <v>0</v>
      </c>
      <c r="BP31" s="30">
        <f t="shared" si="124"/>
        <v>0</v>
      </c>
      <c r="BQ31" s="30">
        <f t="shared" si="124"/>
        <v>0</v>
      </c>
      <c r="BR31" s="30">
        <f t="shared" si="124"/>
        <v>0</v>
      </c>
      <c r="BS31" s="30">
        <f t="shared" si="124"/>
        <v>0</v>
      </c>
      <c r="BT31" s="30">
        <f t="shared" si="124"/>
        <v>0</v>
      </c>
      <c r="BU31" s="27" t="s">
        <v>25</v>
      </c>
      <c r="BV31" s="29">
        <v>2.2252747252747254</v>
      </c>
      <c r="BW31" s="45">
        <v>0.89</v>
      </c>
      <c r="BX31" s="30">
        <f>$Z$31*BX39*$B$45</f>
        <v>0</v>
      </c>
      <c r="BY31" s="30">
        <f>$Z$31*BY39*$B$45</f>
        <v>0</v>
      </c>
      <c r="BZ31" s="30">
        <f>$Z$31*BZ39*$B$45</f>
        <v>0</v>
      </c>
      <c r="CA31" s="30">
        <f>$Z$31*CA39*$B$45</f>
        <v>0</v>
      </c>
      <c r="CB31" s="30">
        <f>$Z$31*CB39*$B$45</f>
        <v>0</v>
      </c>
      <c r="CC31" s="30">
        <f>$I$31*CC39*$B$45</f>
        <v>4310.448</v>
      </c>
      <c r="CD31" s="13" t="s">
        <v>25</v>
      </c>
      <c r="CE31" s="14">
        <v>2.2252747252747254</v>
      </c>
      <c r="CF31" s="12">
        <v>0.89</v>
      </c>
      <c r="CG31" s="30">
        <f>$I$31*CG39*$B$45</f>
        <v>8099.7119999999995</v>
      </c>
      <c r="CH31" s="30">
        <f>$I$31*CH39*$B$45</f>
        <v>6506.256000000001</v>
      </c>
      <c r="CI31" s="30">
        <f>$I$31*CI39*$B$45</f>
        <v>3670.7159999999994</v>
      </c>
      <c r="CJ31" s="13" t="s">
        <v>25</v>
      </c>
      <c r="CK31" s="29">
        <v>2.2252747252747254</v>
      </c>
      <c r="CL31" s="45">
        <v>0.89</v>
      </c>
      <c r="CM31" s="24">
        <f aca="true" t="shared" si="125" ref="CM31:DG31">$CL$31*$B$45*CM39</f>
        <v>7631.928</v>
      </c>
      <c r="CN31" s="24">
        <f t="shared" si="125"/>
        <v>5605.932</v>
      </c>
      <c r="CO31" s="24">
        <f t="shared" si="125"/>
        <v>5484.18</v>
      </c>
      <c r="CP31" s="24">
        <f t="shared" si="125"/>
        <v>5656.128</v>
      </c>
      <c r="CQ31" s="24">
        <f t="shared" si="125"/>
        <v>4325.4</v>
      </c>
      <c r="CR31" s="24">
        <f t="shared" si="125"/>
        <v>5564.28</v>
      </c>
      <c r="CS31" s="24">
        <f t="shared" si="125"/>
        <v>5551.463999999999</v>
      </c>
      <c r="CT31" s="24">
        <f t="shared" si="125"/>
        <v>5518.356000000001</v>
      </c>
      <c r="CU31" s="24">
        <f t="shared" si="125"/>
        <v>5581.368</v>
      </c>
      <c r="CV31" s="24">
        <f t="shared" si="125"/>
        <v>5008.92</v>
      </c>
      <c r="CW31" s="24">
        <f t="shared" si="125"/>
        <v>4419.384</v>
      </c>
      <c r="CX31" s="24">
        <f t="shared" si="125"/>
        <v>7623.383999999999</v>
      </c>
      <c r="CY31" s="24">
        <f t="shared" si="125"/>
        <v>3575.664</v>
      </c>
      <c r="CZ31" s="24">
        <f t="shared" si="125"/>
        <v>5577.0960000000005</v>
      </c>
      <c r="DA31" s="24">
        <f t="shared" si="125"/>
        <v>3557.5080000000003</v>
      </c>
      <c r="DB31" s="24">
        <f t="shared" si="125"/>
        <v>4339.284</v>
      </c>
      <c r="DC31" s="24">
        <f t="shared" si="125"/>
        <v>3745.4759999999997</v>
      </c>
      <c r="DD31" s="24">
        <f t="shared" si="125"/>
        <v>5660.4</v>
      </c>
      <c r="DE31" s="24">
        <f t="shared" si="125"/>
        <v>3582.0719999999997</v>
      </c>
      <c r="DF31" s="24">
        <f t="shared" si="125"/>
        <v>3678.1919999999996</v>
      </c>
      <c r="DG31" s="24">
        <f t="shared" si="125"/>
        <v>5020.668</v>
      </c>
      <c r="DH31" s="27" t="s">
        <v>25</v>
      </c>
      <c r="DI31" s="29">
        <v>2.2252747252747254</v>
      </c>
      <c r="DJ31" s="25">
        <v>0.89</v>
      </c>
      <c r="DK31" s="24">
        <f>$CL$31*$B$45*DK39</f>
        <v>6475.284</v>
      </c>
      <c r="DL31" s="24">
        <f>$CL$31*$B$45*DL39</f>
        <v>6056.628</v>
      </c>
      <c r="DM31" s="24">
        <f>$CL$31*$B$45*DM39</f>
        <v>5593.116</v>
      </c>
      <c r="DN31" s="24">
        <f>$CL$31*$B$45*DN39</f>
        <v>6506.256</v>
      </c>
      <c r="DO31" s="24">
        <f>$CL$31*$B$45*DO39</f>
        <v>6525.48</v>
      </c>
      <c r="DP31" s="13" t="s">
        <v>25</v>
      </c>
      <c r="DQ31" s="12">
        <v>0.72</v>
      </c>
      <c r="DR31" s="24">
        <f>$DQ$31*$B$45*DR39</f>
        <v>4517.856</v>
      </c>
      <c r="DS31" s="24">
        <f>$DQ$31*$B$45*DS39</f>
        <v>2829.6000000000004</v>
      </c>
      <c r="DT31" s="24">
        <f>$DQ$31*$B$45*DT39</f>
        <v>4517.856</v>
      </c>
      <c r="DU31" s="13" t="s">
        <v>25</v>
      </c>
      <c r="DV31" s="12">
        <v>0.72</v>
      </c>
      <c r="DW31" s="24">
        <f>$DQ$31*$B$45*DW39</f>
        <v>7026.912</v>
      </c>
      <c r="DX31" s="24">
        <f>$DQ$31*$B$45*DX39</f>
        <v>3413.664</v>
      </c>
    </row>
    <row r="32" spans="1:128" ht="12.75">
      <c r="A32" s="62" t="s">
        <v>40</v>
      </c>
      <c r="B32" s="62"/>
      <c r="C32" s="62"/>
      <c r="D32" s="62"/>
      <c r="E32" s="62"/>
      <c r="F32" s="62"/>
      <c r="G32" s="9" t="s">
        <v>55</v>
      </c>
      <c r="H32" s="10">
        <v>0.8379120879120879</v>
      </c>
      <c r="I32" s="12">
        <v>0.58</v>
      </c>
      <c r="J32" s="30">
        <f>$I$32*J39*$B$45</f>
        <v>5366.856</v>
      </c>
      <c r="K32" s="30">
        <f>$I$32*K39*$B$45</f>
        <v>5092.6320000000005</v>
      </c>
      <c r="L32" s="30">
        <f>$I$32*L39*$B$45</f>
        <v>2786.0879999999997</v>
      </c>
      <c r="M32" s="30">
        <f aca="true" t="shared" si="126" ref="M32:W32">$I$32*M39*$B$45</f>
        <v>0</v>
      </c>
      <c r="N32" s="30">
        <f t="shared" si="126"/>
        <v>0</v>
      </c>
      <c r="O32" s="30">
        <f t="shared" si="126"/>
        <v>0</v>
      </c>
      <c r="P32" s="30">
        <f t="shared" si="126"/>
        <v>0</v>
      </c>
      <c r="Q32" s="30">
        <f t="shared" si="126"/>
        <v>0</v>
      </c>
      <c r="R32" s="30">
        <f t="shared" si="126"/>
        <v>0</v>
      </c>
      <c r="S32" s="30">
        <f t="shared" si="126"/>
        <v>0</v>
      </c>
      <c r="T32" s="30">
        <f t="shared" si="126"/>
        <v>0</v>
      </c>
      <c r="U32" s="30">
        <f t="shared" si="126"/>
        <v>0</v>
      </c>
      <c r="V32" s="30">
        <f t="shared" si="126"/>
        <v>0</v>
      </c>
      <c r="W32" s="30">
        <f t="shared" si="126"/>
        <v>0</v>
      </c>
      <c r="X32" s="25" t="s">
        <v>21</v>
      </c>
      <c r="Y32" s="23">
        <v>0.8379120879120879</v>
      </c>
      <c r="Z32" s="45">
        <v>0.58</v>
      </c>
      <c r="AA32" s="30">
        <f>$Z$32*AA39*$B$45</f>
        <v>0</v>
      </c>
      <c r="AB32" s="30">
        <f>$Z$32*AB39*$B$45</f>
        <v>0</v>
      </c>
      <c r="AC32" s="30">
        <f>$Z$32*AC39*$B$45</f>
        <v>0</v>
      </c>
      <c r="AD32" s="30">
        <f>$Z$32*AD39*$B$45</f>
        <v>0</v>
      </c>
      <c r="AE32" s="30">
        <f>$Z$32*AE39*$B$45</f>
        <v>0</v>
      </c>
      <c r="AF32" s="30">
        <f aca="true" t="shared" si="127" ref="AF32:AK32">$I$32*AF39*$B$45</f>
        <v>4221.24</v>
      </c>
      <c r="AG32" s="30">
        <f t="shared" si="127"/>
        <v>3484.1760000000004</v>
      </c>
      <c r="AH32" s="30">
        <f t="shared" si="127"/>
        <v>4102.224</v>
      </c>
      <c r="AI32" s="30">
        <f t="shared" si="127"/>
        <v>3694.3679999999995</v>
      </c>
      <c r="AJ32" s="30">
        <f t="shared" si="127"/>
        <v>2813.928</v>
      </c>
      <c r="AK32" s="30">
        <f t="shared" si="127"/>
        <v>4007.5679999999993</v>
      </c>
      <c r="AL32" s="30">
        <f aca="true" t="shared" si="128" ref="AL32:AV32">$I$32*AL39*$B$45</f>
        <v>0</v>
      </c>
      <c r="AM32" s="30">
        <f t="shared" si="128"/>
        <v>0</v>
      </c>
      <c r="AN32" s="30">
        <f t="shared" si="128"/>
        <v>0</v>
      </c>
      <c r="AO32" s="30">
        <f t="shared" si="128"/>
        <v>0</v>
      </c>
      <c r="AP32" s="30">
        <f t="shared" si="128"/>
        <v>0</v>
      </c>
      <c r="AQ32" s="30">
        <f t="shared" si="128"/>
        <v>0</v>
      </c>
      <c r="AR32" s="30">
        <f t="shared" si="128"/>
        <v>0</v>
      </c>
      <c r="AS32" s="30">
        <f t="shared" si="128"/>
        <v>0</v>
      </c>
      <c r="AT32" s="30">
        <f t="shared" si="128"/>
        <v>0</v>
      </c>
      <c r="AU32" s="30">
        <f t="shared" si="128"/>
        <v>0</v>
      </c>
      <c r="AV32" s="30">
        <f t="shared" si="128"/>
        <v>0</v>
      </c>
      <c r="AW32" s="25" t="s">
        <v>21</v>
      </c>
      <c r="AX32" s="23">
        <v>0.8379120879120879</v>
      </c>
      <c r="AY32" s="45">
        <v>0.58</v>
      </c>
      <c r="AZ32" s="30">
        <f>$Z$32*AZ39*$B$45</f>
        <v>0</v>
      </c>
      <c r="BA32" s="30">
        <f>$Z$32*BA39*$B$45</f>
        <v>0</v>
      </c>
      <c r="BB32" s="30">
        <f>$Z$32*BB39*$B$45</f>
        <v>0</v>
      </c>
      <c r="BC32" s="30">
        <f>$Z$32*BC39*$B$45</f>
        <v>0</v>
      </c>
      <c r="BD32" s="30">
        <f>$Z$32*BD39*$B$45</f>
        <v>0</v>
      </c>
      <c r="BE32" s="30">
        <f>$I$32*BE39*$B$45</f>
        <v>3638.687999999999</v>
      </c>
      <c r="BF32" s="30">
        <f>$I$32*BF39*$B$45</f>
        <v>2382.408</v>
      </c>
      <c r="BG32" s="30">
        <f>$I$32*BG39*$B$45</f>
        <v>3754.2239999999997</v>
      </c>
      <c r="BH32" s="30">
        <f>$I$32*BH39*$B$45</f>
        <v>5173.367999999999</v>
      </c>
      <c r="BI32" s="30">
        <f>$I$32*BI39*$B$45</f>
        <v>2797.92</v>
      </c>
      <c r="BJ32" s="30">
        <f aca="true" t="shared" si="129" ref="BJ32:BT32">$I$32*BJ39*$B$45</f>
        <v>0</v>
      </c>
      <c r="BK32" s="30">
        <f t="shared" si="129"/>
        <v>0</v>
      </c>
      <c r="BL32" s="30">
        <f t="shared" si="129"/>
        <v>0</v>
      </c>
      <c r="BM32" s="30">
        <f t="shared" si="129"/>
        <v>0</v>
      </c>
      <c r="BN32" s="30">
        <f t="shared" si="129"/>
        <v>0</v>
      </c>
      <c r="BO32" s="30">
        <f t="shared" si="129"/>
        <v>0</v>
      </c>
      <c r="BP32" s="30">
        <f t="shared" si="129"/>
        <v>0</v>
      </c>
      <c r="BQ32" s="30">
        <f t="shared" si="129"/>
        <v>0</v>
      </c>
      <c r="BR32" s="30">
        <f t="shared" si="129"/>
        <v>0</v>
      </c>
      <c r="BS32" s="30">
        <f t="shared" si="129"/>
        <v>0</v>
      </c>
      <c r="BT32" s="30">
        <f t="shared" si="129"/>
        <v>0</v>
      </c>
      <c r="BU32" s="25" t="s">
        <v>21</v>
      </c>
      <c r="BV32" s="23">
        <v>0.8379120879120879</v>
      </c>
      <c r="BW32" s="45">
        <v>0.58</v>
      </c>
      <c r="BX32" s="30">
        <f>$Z$32*BX39*$B$45</f>
        <v>0</v>
      </c>
      <c r="BY32" s="30">
        <f>$Z$32*BY39*$B$45</f>
        <v>0</v>
      </c>
      <c r="BZ32" s="30">
        <f>$Z$32*BZ39*$B$45</f>
        <v>0</v>
      </c>
      <c r="CA32" s="30">
        <f>$Z$32*CA39*$B$45</f>
        <v>0</v>
      </c>
      <c r="CB32" s="30">
        <f>$Z$32*CB39*$B$45</f>
        <v>0</v>
      </c>
      <c r="CC32" s="30">
        <f>$I$32*CC39*$B$45</f>
        <v>2809.056</v>
      </c>
      <c r="CD32" s="9" t="s">
        <v>55</v>
      </c>
      <c r="CE32" s="10">
        <v>0.8379120879120879</v>
      </c>
      <c r="CF32" s="12">
        <v>0.58</v>
      </c>
      <c r="CG32" s="30">
        <f>$I$32*CG39*$B$45</f>
        <v>5278.464</v>
      </c>
      <c r="CH32" s="30">
        <f>$I$32*CH39*$B$45</f>
        <v>4240.032</v>
      </c>
      <c r="CI32" s="30">
        <f>$I$32*CI39*$B$45</f>
        <v>2392.1519999999996</v>
      </c>
      <c r="CJ32" s="9" t="s">
        <v>55</v>
      </c>
      <c r="CK32" s="23">
        <v>0.8379120879120879</v>
      </c>
      <c r="CL32" s="45">
        <v>0.58</v>
      </c>
      <c r="CM32" s="24">
        <f aca="true" t="shared" si="130" ref="CM32:DG32">$CL$32*$B$45*CM39</f>
        <v>4973.615999999999</v>
      </c>
      <c r="CN32" s="24">
        <f t="shared" si="130"/>
        <v>3653.303999999999</v>
      </c>
      <c r="CO32" s="24">
        <f t="shared" si="130"/>
        <v>3573.9599999999996</v>
      </c>
      <c r="CP32" s="24">
        <f t="shared" si="130"/>
        <v>3686.0159999999996</v>
      </c>
      <c r="CQ32" s="24">
        <f t="shared" si="130"/>
        <v>2818.7999999999997</v>
      </c>
      <c r="CR32" s="24">
        <f t="shared" si="130"/>
        <v>3626.1599999999994</v>
      </c>
      <c r="CS32" s="24">
        <f t="shared" si="130"/>
        <v>3617.807999999999</v>
      </c>
      <c r="CT32" s="24">
        <f t="shared" si="130"/>
        <v>3596.232</v>
      </c>
      <c r="CU32" s="24">
        <f t="shared" si="130"/>
        <v>3637.296</v>
      </c>
      <c r="CV32" s="24">
        <f t="shared" si="130"/>
        <v>3264.24</v>
      </c>
      <c r="CW32" s="24">
        <f t="shared" si="130"/>
        <v>2880.048</v>
      </c>
      <c r="CX32" s="24">
        <f t="shared" si="130"/>
        <v>4968.047999999999</v>
      </c>
      <c r="CY32" s="24">
        <f t="shared" si="130"/>
        <v>2330.2079999999996</v>
      </c>
      <c r="CZ32" s="24">
        <f t="shared" si="130"/>
        <v>3634.5119999999997</v>
      </c>
      <c r="DA32" s="24">
        <f t="shared" si="130"/>
        <v>2318.3759999999997</v>
      </c>
      <c r="DB32" s="24">
        <f t="shared" si="130"/>
        <v>2827.8479999999995</v>
      </c>
      <c r="DC32" s="24">
        <f t="shared" si="130"/>
        <v>2440.8719999999994</v>
      </c>
      <c r="DD32" s="24">
        <f t="shared" si="130"/>
        <v>3688.7999999999997</v>
      </c>
      <c r="DE32" s="24">
        <f t="shared" si="130"/>
        <v>2334.3839999999996</v>
      </c>
      <c r="DF32" s="24">
        <f t="shared" si="130"/>
        <v>2397.0239999999994</v>
      </c>
      <c r="DG32" s="24">
        <f t="shared" si="130"/>
        <v>3271.8959999999997</v>
      </c>
      <c r="DH32" s="25" t="s">
        <v>55</v>
      </c>
      <c r="DI32" s="23">
        <v>0.8379120879120879</v>
      </c>
      <c r="DJ32" s="25">
        <v>0.58</v>
      </c>
      <c r="DK32" s="24">
        <f>$CL$32*$B$45*DK39</f>
        <v>4219.847999999999</v>
      </c>
      <c r="DL32" s="24">
        <f>$CL$32*$B$45*DL39</f>
        <v>3947.0159999999996</v>
      </c>
      <c r="DM32" s="24">
        <f>$CL$32*$B$45*DM39</f>
        <v>3644.9519999999998</v>
      </c>
      <c r="DN32" s="24">
        <f>$CL$32*$B$45*DN39</f>
        <v>4240.032</v>
      </c>
      <c r="DO32" s="24">
        <f>$CL$32*$B$45*DO39</f>
        <v>4252.5599999999995</v>
      </c>
      <c r="DP32" s="9" t="s">
        <v>55</v>
      </c>
      <c r="DQ32" s="12">
        <v>0.64</v>
      </c>
      <c r="DR32" s="24">
        <f>$DQ$32*$B$45*DR39</f>
        <v>4015.872</v>
      </c>
      <c r="DS32" s="24">
        <f>$DQ$32*$B$45*DS39</f>
        <v>2515.2</v>
      </c>
      <c r="DT32" s="24">
        <f>$DQ$32*$B$45*DT39</f>
        <v>4015.872</v>
      </c>
      <c r="DU32" s="9" t="s">
        <v>55</v>
      </c>
      <c r="DV32" s="12">
        <v>0.64</v>
      </c>
      <c r="DW32" s="24">
        <f>$DQ$32*$B$45*DW39</f>
        <v>6246.143999999999</v>
      </c>
      <c r="DX32" s="24">
        <f>$DQ$32*$B$45*DX39</f>
        <v>3034.368</v>
      </c>
    </row>
    <row r="33" spans="1:128" ht="12.75">
      <c r="A33" s="62" t="s">
        <v>45</v>
      </c>
      <c r="B33" s="62"/>
      <c r="C33" s="62"/>
      <c r="D33" s="62"/>
      <c r="E33" s="62"/>
      <c r="F33" s="62"/>
      <c r="G33" s="9" t="s">
        <v>53</v>
      </c>
      <c r="H33" s="10">
        <v>0.8379120879120879</v>
      </c>
      <c r="I33" s="12">
        <v>0.32</v>
      </c>
      <c r="J33" s="30">
        <f>$I$33*J39*$B$45</f>
        <v>2961.0240000000003</v>
      </c>
      <c r="K33" s="30">
        <f>$I$33*K39*$B$45</f>
        <v>2809.728</v>
      </c>
      <c r="L33" s="30">
        <f>$I$33*L39*$B$45</f>
        <v>1537.152</v>
      </c>
      <c r="M33" s="30">
        <f aca="true" t="shared" si="131" ref="M33:W33">$I$33*M39*$B$45</f>
        <v>0</v>
      </c>
      <c r="N33" s="30">
        <f t="shared" si="131"/>
        <v>0</v>
      </c>
      <c r="O33" s="30">
        <f t="shared" si="131"/>
        <v>0</v>
      </c>
      <c r="P33" s="30">
        <f t="shared" si="131"/>
        <v>0</v>
      </c>
      <c r="Q33" s="30">
        <f t="shared" si="131"/>
        <v>0</v>
      </c>
      <c r="R33" s="30">
        <f t="shared" si="131"/>
        <v>0</v>
      </c>
      <c r="S33" s="30">
        <f t="shared" si="131"/>
        <v>0</v>
      </c>
      <c r="T33" s="30">
        <f t="shared" si="131"/>
        <v>0</v>
      </c>
      <c r="U33" s="30">
        <f t="shared" si="131"/>
        <v>0</v>
      </c>
      <c r="V33" s="30">
        <f t="shared" si="131"/>
        <v>0</v>
      </c>
      <c r="W33" s="30">
        <f t="shared" si="131"/>
        <v>0</v>
      </c>
      <c r="X33" s="25" t="s">
        <v>21</v>
      </c>
      <c r="Y33" s="23">
        <v>0.8379120879120879</v>
      </c>
      <c r="Z33" s="45">
        <v>0.32</v>
      </c>
      <c r="AA33" s="30">
        <f>$Z$33*AA39*$B$45</f>
        <v>0</v>
      </c>
      <c r="AB33" s="30">
        <f>$Z$33*AB39*$B$45</f>
        <v>0</v>
      </c>
      <c r="AC33" s="30">
        <f>$Z$33*AC39*$B$45</f>
        <v>0</v>
      </c>
      <c r="AD33" s="30">
        <f>$Z$33*AD39*$B$45</f>
        <v>0</v>
      </c>
      <c r="AE33" s="30">
        <f>$Z$33*AE39*$B$45</f>
        <v>0</v>
      </c>
      <c r="AF33" s="30">
        <f aca="true" t="shared" si="132" ref="AF33:AK33">$I$33*AF39*$B$45</f>
        <v>2328.96</v>
      </c>
      <c r="AG33" s="30">
        <f t="shared" si="132"/>
        <v>1922.304</v>
      </c>
      <c r="AH33" s="30">
        <f t="shared" si="132"/>
        <v>2263.2960000000003</v>
      </c>
      <c r="AI33" s="30">
        <f t="shared" si="132"/>
        <v>2038.272</v>
      </c>
      <c r="AJ33" s="30">
        <f t="shared" si="132"/>
        <v>1552.5120000000002</v>
      </c>
      <c r="AK33" s="30">
        <f t="shared" si="132"/>
        <v>2211.072</v>
      </c>
      <c r="AL33" s="30">
        <f aca="true" t="shared" si="133" ref="AL33:AV33">$I$33*AL39*$B$45</f>
        <v>0</v>
      </c>
      <c r="AM33" s="30">
        <f t="shared" si="133"/>
        <v>0</v>
      </c>
      <c r="AN33" s="30">
        <f t="shared" si="133"/>
        <v>0</v>
      </c>
      <c r="AO33" s="30">
        <f t="shared" si="133"/>
        <v>0</v>
      </c>
      <c r="AP33" s="30">
        <f t="shared" si="133"/>
        <v>0</v>
      </c>
      <c r="AQ33" s="30">
        <f t="shared" si="133"/>
        <v>0</v>
      </c>
      <c r="AR33" s="30">
        <f t="shared" si="133"/>
        <v>0</v>
      </c>
      <c r="AS33" s="30">
        <f t="shared" si="133"/>
        <v>0</v>
      </c>
      <c r="AT33" s="30">
        <f t="shared" si="133"/>
        <v>0</v>
      </c>
      <c r="AU33" s="30">
        <f t="shared" si="133"/>
        <v>0</v>
      </c>
      <c r="AV33" s="30">
        <f t="shared" si="133"/>
        <v>0</v>
      </c>
      <c r="AW33" s="25" t="s">
        <v>21</v>
      </c>
      <c r="AX33" s="23">
        <v>0.8379120879120879</v>
      </c>
      <c r="AY33" s="45">
        <v>0.32</v>
      </c>
      <c r="AZ33" s="30">
        <f>$Z$33*AZ39*$B$45</f>
        <v>0</v>
      </c>
      <c r="BA33" s="30">
        <f>$Z$33*BA39*$B$45</f>
        <v>0</v>
      </c>
      <c r="BB33" s="30">
        <f>$Z$33*BB39*$B$45</f>
        <v>0</v>
      </c>
      <c r="BC33" s="30">
        <f>$Z$33*BC39*$B$45</f>
        <v>0</v>
      </c>
      <c r="BD33" s="30">
        <f>$Z$33*BD39*$B$45</f>
        <v>0</v>
      </c>
      <c r="BE33" s="30">
        <f>$I$33*BE39*$B$45</f>
        <v>2007.552</v>
      </c>
      <c r="BF33" s="30">
        <f>$I$33*BF39*$B$45</f>
        <v>1314.432</v>
      </c>
      <c r="BG33" s="30">
        <f>$I$33*BG39*$B$45</f>
        <v>2071.2960000000003</v>
      </c>
      <c r="BH33" s="30">
        <f>$I$33*BH39*$B$45</f>
        <v>2854.272</v>
      </c>
      <c r="BI33" s="30">
        <f>$I$33*BI39*$B$45</f>
        <v>1543.6800000000003</v>
      </c>
      <c r="BJ33" s="30">
        <f aca="true" t="shared" si="134" ref="BJ33:BT33">$I$33*BJ39*$B$45</f>
        <v>0</v>
      </c>
      <c r="BK33" s="30">
        <f t="shared" si="134"/>
        <v>0</v>
      </c>
      <c r="BL33" s="30">
        <f t="shared" si="134"/>
        <v>0</v>
      </c>
      <c r="BM33" s="30">
        <f t="shared" si="134"/>
        <v>0</v>
      </c>
      <c r="BN33" s="30">
        <f t="shared" si="134"/>
        <v>0</v>
      </c>
      <c r="BO33" s="30">
        <f t="shared" si="134"/>
        <v>0</v>
      </c>
      <c r="BP33" s="30">
        <f t="shared" si="134"/>
        <v>0</v>
      </c>
      <c r="BQ33" s="30">
        <f t="shared" si="134"/>
        <v>0</v>
      </c>
      <c r="BR33" s="30">
        <f t="shared" si="134"/>
        <v>0</v>
      </c>
      <c r="BS33" s="30">
        <f t="shared" si="134"/>
        <v>0</v>
      </c>
      <c r="BT33" s="30">
        <f t="shared" si="134"/>
        <v>0</v>
      </c>
      <c r="BU33" s="25" t="s">
        <v>21</v>
      </c>
      <c r="BV33" s="23">
        <v>0.8379120879120879</v>
      </c>
      <c r="BW33" s="45">
        <v>0.32</v>
      </c>
      <c r="BX33" s="30">
        <f>$Z$33*BX39*$B$45</f>
        <v>0</v>
      </c>
      <c r="BY33" s="30">
        <f>$Z$33*BY39*$B$45</f>
        <v>0</v>
      </c>
      <c r="BZ33" s="30">
        <f>$Z$33*BZ39*$B$45</f>
        <v>0</v>
      </c>
      <c r="CA33" s="30">
        <f>$Z$33*CA39*$B$45</f>
        <v>0</v>
      </c>
      <c r="CB33" s="30">
        <f>$Z$33*CB39*$B$45</f>
        <v>0</v>
      </c>
      <c r="CC33" s="30">
        <f>$I$33*CC39*$B$45</f>
        <v>1549.824</v>
      </c>
      <c r="CD33" s="9" t="s">
        <v>53</v>
      </c>
      <c r="CE33" s="10">
        <v>0.8379120879120879</v>
      </c>
      <c r="CF33" s="12">
        <v>0.32</v>
      </c>
      <c r="CG33" s="30">
        <f>$I$33*CG39*$B$45</f>
        <v>2912.256</v>
      </c>
      <c r="CH33" s="30">
        <f>$I$33*CH39*$B$45</f>
        <v>2339.3280000000004</v>
      </c>
      <c r="CI33" s="30">
        <f>$I$33*CI39*$B$45</f>
        <v>1319.808</v>
      </c>
      <c r="CJ33" s="9" t="s">
        <v>53</v>
      </c>
      <c r="CK33" s="23">
        <v>0.8379120879120879</v>
      </c>
      <c r="CL33" s="45">
        <v>0.32</v>
      </c>
      <c r="CM33" s="24">
        <f aca="true" t="shared" si="135" ref="CM33:DG33">$CL$33*$B$45*CM39</f>
        <v>2744.064</v>
      </c>
      <c r="CN33" s="24">
        <f t="shared" si="135"/>
        <v>2015.6159999999998</v>
      </c>
      <c r="CO33" s="24">
        <f t="shared" si="135"/>
        <v>1971.84</v>
      </c>
      <c r="CP33" s="24">
        <f t="shared" si="135"/>
        <v>2033.664</v>
      </c>
      <c r="CQ33" s="24">
        <f t="shared" si="135"/>
        <v>1555.2</v>
      </c>
      <c r="CR33" s="24">
        <f t="shared" si="135"/>
        <v>2000.6399999999999</v>
      </c>
      <c r="CS33" s="24">
        <f t="shared" si="135"/>
        <v>1996.0319999999997</v>
      </c>
      <c r="CT33" s="24">
        <f t="shared" si="135"/>
        <v>1984.1280000000002</v>
      </c>
      <c r="CU33" s="24">
        <f t="shared" si="135"/>
        <v>2006.784</v>
      </c>
      <c r="CV33" s="24">
        <f t="shared" si="135"/>
        <v>1800.96</v>
      </c>
      <c r="CW33" s="24">
        <f t="shared" si="135"/>
        <v>1588.992</v>
      </c>
      <c r="CX33" s="24">
        <f t="shared" si="135"/>
        <v>2740.9919999999997</v>
      </c>
      <c r="CY33" s="24">
        <f t="shared" si="135"/>
        <v>1285.632</v>
      </c>
      <c r="CZ33" s="24">
        <f t="shared" si="135"/>
        <v>2005.248</v>
      </c>
      <c r="DA33" s="24">
        <f t="shared" si="135"/>
        <v>1279.104</v>
      </c>
      <c r="DB33" s="24">
        <f t="shared" si="135"/>
        <v>1560.192</v>
      </c>
      <c r="DC33" s="24">
        <f t="shared" si="135"/>
        <v>1346.6879999999999</v>
      </c>
      <c r="DD33" s="24">
        <f t="shared" si="135"/>
        <v>2035.1999999999998</v>
      </c>
      <c r="DE33" s="24">
        <f t="shared" si="135"/>
        <v>1287.936</v>
      </c>
      <c r="DF33" s="24">
        <f t="shared" si="135"/>
        <v>1322.4959999999999</v>
      </c>
      <c r="DG33" s="24">
        <f t="shared" si="135"/>
        <v>1805.184</v>
      </c>
      <c r="DH33" s="25" t="s">
        <v>53</v>
      </c>
      <c r="DI33" s="23">
        <v>0.8379120879120879</v>
      </c>
      <c r="DJ33" s="25">
        <v>0.32</v>
      </c>
      <c r="DK33" s="24">
        <f>$CL$33*$B$45*DK39</f>
        <v>2328.1919999999996</v>
      </c>
      <c r="DL33" s="24">
        <f>$CL$33*$B$45*DL39</f>
        <v>2177.664</v>
      </c>
      <c r="DM33" s="24">
        <f>$CL$33*$B$45*DM39</f>
        <v>2011.008</v>
      </c>
      <c r="DN33" s="24">
        <f>$CL$33*$B$45*DN39</f>
        <v>2339.328</v>
      </c>
      <c r="DO33" s="24">
        <f>$CL$33*$B$45*DO39</f>
        <v>2346.24</v>
      </c>
      <c r="DP33" s="9" t="s">
        <v>53</v>
      </c>
      <c r="DQ33" s="12">
        <v>0.32</v>
      </c>
      <c r="DR33" s="24">
        <f>$DQ$33*$B$45*DR39</f>
        <v>2007.936</v>
      </c>
      <c r="DS33" s="24">
        <f>$DQ$33*$B$45*DS39</f>
        <v>1257.6</v>
      </c>
      <c r="DT33" s="24">
        <f>$DQ$33*$B$45*DT39</f>
        <v>2007.936</v>
      </c>
      <c r="DU33" s="9" t="s">
        <v>53</v>
      </c>
      <c r="DV33" s="12">
        <v>0.32</v>
      </c>
      <c r="DW33" s="24">
        <f>$DQ$33*$B$45*DW39</f>
        <v>3123.0719999999997</v>
      </c>
      <c r="DX33" s="24">
        <f>$DQ$33*$B$45*DX39</f>
        <v>1517.184</v>
      </c>
    </row>
    <row r="34" spans="1:128" ht="12.75">
      <c r="A34" s="62" t="s">
        <v>46</v>
      </c>
      <c r="B34" s="62"/>
      <c r="C34" s="62"/>
      <c r="D34" s="62"/>
      <c r="E34" s="62"/>
      <c r="F34" s="62"/>
      <c r="G34" s="9" t="s">
        <v>21</v>
      </c>
      <c r="H34" s="10">
        <v>0.8379120879120879</v>
      </c>
      <c r="I34" s="12">
        <v>0</v>
      </c>
      <c r="J34" s="30">
        <f aca="true" t="shared" si="136" ref="J34:Q34">$I$34*J39*$B$45</f>
        <v>0</v>
      </c>
      <c r="K34" s="30">
        <f t="shared" si="136"/>
        <v>0</v>
      </c>
      <c r="L34" s="30">
        <f>$I$34*L39*$B$45</f>
        <v>0</v>
      </c>
      <c r="M34" s="30">
        <f t="shared" si="136"/>
        <v>0</v>
      </c>
      <c r="N34" s="30">
        <f t="shared" si="136"/>
        <v>0</v>
      </c>
      <c r="O34" s="30">
        <f t="shared" si="136"/>
        <v>0</v>
      </c>
      <c r="P34" s="30">
        <f t="shared" si="136"/>
        <v>0</v>
      </c>
      <c r="Q34" s="30">
        <f t="shared" si="136"/>
        <v>0</v>
      </c>
      <c r="R34" s="24" t="e">
        <f>#REF!*R39*$B$45</f>
        <v>#REF!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24" t="e">
        <f>#REF!*V39*$B$45</f>
        <v>#REF!</v>
      </c>
      <c r="W34" s="30">
        <f>$I$34*W39*$B$45</f>
        <v>0</v>
      </c>
      <c r="X34" s="25" t="s">
        <v>21</v>
      </c>
      <c r="Y34" s="23">
        <v>0.8379120879120879</v>
      </c>
      <c r="Z34" s="45">
        <v>0</v>
      </c>
      <c r="AA34" s="30">
        <f>$Z$34*AA39*$B$45</f>
        <v>0</v>
      </c>
      <c r="AB34" s="30">
        <f>$Z$34*AB39*$B$45</f>
        <v>0</v>
      </c>
      <c r="AC34" s="30">
        <f>$Z$34*AC39*$B$45</f>
        <v>0</v>
      </c>
      <c r="AD34" s="30">
        <f>$Z$34*AD39*$B$45</f>
        <v>0</v>
      </c>
      <c r="AE34" s="30">
        <f>$Z$34*AE39*$B$45</f>
        <v>0</v>
      </c>
      <c r="AF34" s="30">
        <f aca="true" t="shared" si="137" ref="AF34:AK34">$I$34*AF39*$B$45</f>
        <v>0</v>
      </c>
      <c r="AG34" s="30">
        <f t="shared" si="137"/>
        <v>0</v>
      </c>
      <c r="AH34" s="30">
        <f t="shared" si="137"/>
        <v>0</v>
      </c>
      <c r="AI34" s="30">
        <f t="shared" si="137"/>
        <v>0</v>
      </c>
      <c r="AJ34" s="30">
        <f t="shared" si="137"/>
        <v>0</v>
      </c>
      <c r="AK34" s="30">
        <f t="shared" si="137"/>
        <v>0</v>
      </c>
      <c r="AL34" s="30">
        <f>$I$34*AL39*$B$45</f>
        <v>0</v>
      </c>
      <c r="AM34" s="30">
        <f>$I$34*AM39*$B$45</f>
        <v>0</v>
      </c>
      <c r="AN34" s="30">
        <f>$I$34*AN39*$B$45</f>
        <v>0</v>
      </c>
      <c r="AO34" s="30">
        <f>$I$34*AO39*$B$45</f>
        <v>0</v>
      </c>
      <c r="AP34" s="30">
        <f>$I$34*AP39*$B$45</f>
        <v>0</v>
      </c>
      <c r="AQ34" s="24" t="e">
        <f>#REF!*AQ39*$B$45</f>
        <v>#REF!</v>
      </c>
      <c r="AR34" s="24" t="e">
        <f>#REF!*AR39*$B$45</f>
        <v>#REF!</v>
      </c>
      <c r="AS34" s="24" t="e">
        <f>#REF!*AS39*$B$45</f>
        <v>#REF!</v>
      </c>
      <c r="AT34" s="24" t="e">
        <f>#REF!*AT39*$B$45</f>
        <v>#REF!</v>
      </c>
      <c r="AU34" s="24" t="e">
        <f>#REF!*AU39*$B$45</f>
        <v>#REF!</v>
      </c>
      <c r="AV34" s="30">
        <f>$I$34*AV39*$B$45</f>
        <v>0</v>
      </c>
      <c r="AW34" s="25" t="s">
        <v>21</v>
      </c>
      <c r="AX34" s="23">
        <v>0.8379120879120879</v>
      </c>
      <c r="AY34" s="45">
        <v>0</v>
      </c>
      <c r="AZ34" s="30">
        <f>$Z$34*AZ39*$B$45</f>
        <v>0</v>
      </c>
      <c r="BA34" s="30">
        <f>$Z$34*BA39*$B$45</f>
        <v>0</v>
      </c>
      <c r="BB34" s="30">
        <f>$Z$34*BB39*$B$45</f>
        <v>0</v>
      </c>
      <c r="BC34" s="30">
        <f>$Z$34*BC39*$B$45</f>
        <v>0</v>
      </c>
      <c r="BD34" s="30">
        <f>$Z$34*BD39*$B$45</f>
        <v>0</v>
      </c>
      <c r="BE34" s="30">
        <f aca="true" t="shared" si="138" ref="BE34:BN34">$I$34*BE39*$B$45</f>
        <v>0</v>
      </c>
      <c r="BF34" s="30">
        <f t="shared" si="138"/>
        <v>0</v>
      </c>
      <c r="BG34" s="30">
        <f t="shared" si="138"/>
        <v>0</v>
      </c>
      <c r="BH34" s="30">
        <f t="shared" si="138"/>
        <v>0</v>
      </c>
      <c r="BI34" s="30">
        <f t="shared" si="138"/>
        <v>0</v>
      </c>
      <c r="BJ34" s="30">
        <f t="shared" si="138"/>
        <v>0</v>
      </c>
      <c r="BK34" s="30">
        <f t="shared" si="138"/>
        <v>0</v>
      </c>
      <c r="BL34" s="30">
        <f t="shared" si="138"/>
        <v>0</v>
      </c>
      <c r="BM34" s="30">
        <f t="shared" si="138"/>
        <v>0</v>
      </c>
      <c r="BN34" s="30">
        <f t="shared" si="138"/>
        <v>0</v>
      </c>
      <c r="BO34" s="24" t="e">
        <f>#REF!*BO39*$B$45</f>
        <v>#REF!</v>
      </c>
      <c r="BP34" s="24" t="e">
        <f>#REF!*BP39*$B$45</f>
        <v>#REF!</v>
      </c>
      <c r="BQ34" s="24" t="e">
        <f>#REF!*BQ39*$B$45</f>
        <v>#REF!</v>
      </c>
      <c r="BR34" s="24" t="e">
        <f>#REF!*BR39*$B$45</f>
        <v>#REF!</v>
      </c>
      <c r="BS34" s="24" t="e">
        <f>#REF!*BS39*$B$45</f>
        <v>#REF!</v>
      </c>
      <c r="BT34" s="30">
        <f>$I$34*BT39*$B$45</f>
        <v>0</v>
      </c>
      <c r="BU34" s="25" t="s">
        <v>21</v>
      </c>
      <c r="BV34" s="23">
        <v>0.8379120879120879</v>
      </c>
      <c r="BW34" s="45">
        <v>0</v>
      </c>
      <c r="BX34" s="30">
        <f>$Z$34*BX39*$B$45</f>
        <v>0</v>
      </c>
      <c r="BY34" s="30">
        <f>$Z$34*BY39*$B$45</f>
        <v>0</v>
      </c>
      <c r="BZ34" s="30">
        <f>$Z$34*BZ39*$B$45</f>
        <v>0</v>
      </c>
      <c r="CA34" s="30">
        <f>$Z$34*CA39*$B$45</f>
        <v>0</v>
      </c>
      <c r="CB34" s="30">
        <f>$Z$34*CB39*$B$45</f>
        <v>0</v>
      </c>
      <c r="CC34" s="30">
        <f>$I$34*CC39*$B$45</f>
        <v>0</v>
      </c>
      <c r="CD34" s="9" t="s">
        <v>21</v>
      </c>
      <c r="CE34" s="10">
        <v>0.8379120879120879</v>
      </c>
      <c r="CF34" s="12">
        <v>0</v>
      </c>
      <c r="CG34" s="30">
        <f>$I$34*CG39*$B$45</f>
        <v>0</v>
      </c>
      <c r="CH34" s="30">
        <f>$I$34*CH39*$B$45</f>
        <v>0</v>
      </c>
      <c r="CI34" s="30">
        <f>$I$34*CI39*$B$45</f>
        <v>0</v>
      </c>
      <c r="CJ34" s="9" t="s">
        <v>21</v>
      </c>
      <c r="CK34" s="23">
        <v>0.8379120879120879</v>
      </c>
      <c r="CL34" s="45">
        <v>0</v>
      </c>
      <c r="CM34" s="24">
        <f aca="true" t="shared" si="139" ref="CM34:DG34">$CL$34*$B$45*CM39</f>
        <v>0</v>
      </c>
      <c r="CN34" s="24">
        <f t="shared" si="139"/>
        <v>0</v>
      </c>
      <c r="CO34" s="24">
        <f t="shared" si="139"/>
        <v>0</v>
      </c>
      <c r="CP34" s="24">
        <f t="shared" si="139"/>
        <v>0</v>
      </c>
      <c r="CQ34" s="24">
        <f t="shared" si="139"/>
        <v>0</v>
      </c>
      <c r="CR34" s="24">
        <f t="shared" si="139"/>
        <v>0</v>
      </c>
      <c r="CS34" s="24">
        <f t="shared" si="139"/>
        <v>0</v>
      </c>
      <c r="CT34" s="24">
        <f t="shared" si="139"/>
        <v>0</v>
      </c>
      <c r="CU34" s="24">
        <f t="shared" si="139"/>
        <v>0</v>
      </c>
      <c r="CV34" s="24">
        <f t="shared" si="139"/>
        <v>0</v>
      </c>
      <c r="CW34" s="24">
        <f t="shared" si="139"/>
        <v>0</v>
      </c>
      <c r="CX34" s="24">
        <f t="shared" si="139"/>
        <v>0</v>
      </c>
      <c r="CY34" s="24">
        <f t="shared" si="139"/>
        <v>0</v>
      </c>
      <c r="CZ34" s="24">
        <f t="shared" si="139"/>
        <v>0</v>
      </c>
      <c r="DA34" s="24">
        <f t="shared" si="139"/>
        <v>0</v>
      </c>
      <c r="DB34" s="24">
        <f t="shared" si="139"/>
        <v>0</v>
      </c>
      <c r="DC34" s="24">
        <f t="shared" si="139"/>
        <v>0</v>
      </c>
      <c r="DD34" s="24">
        <f t="shared" si="139"/>
        <v>0</v>
      </c>
      <c r="DE34" s="24">
        <f t="shared" si="139"/>
        <v>0</v>
      </c>
      <c r="DF34" s="24">
        <f t="shared" si="139"/>
        <v>0</v>
      </c>
      <c r="DG34" s="24">
        <f t="shared" si="139"/>
        <v>0</v>
      </c>
      <c r="DH34" s="25" t="s">
        <v>21</v>
      </c>
      <c r="DI34" s="23">
        <v>0.8379120879120879</v>
      </c>
      <c r="DJ34" s="25">
        <v>0</v>
      </c>
      <c r="DK34" s="24">
        <f>$CL$34*$B$45*DK39</f>
        <v>0</v>
      </c>
      <c r="DL34" s="24">
        <f>$CL$34*$B$45*DL39</f>
        <v>0</v>
      </c>
      <c r="DM34" s="24">
        <f>$CL$34*$B$45*DM39</f>
        <v>0</v>
      </c>
      <c r="DN34" s="24">
        <f>$CL$34*$B$45*DN39</f>
        <v>0</v>
      </c>
      <c r="DO34" s="24">
        <f>$CL$34*$B$45*DO39</f>
        <v>0</v>
      </c>
      <c r="DP34" s="9" t="s">
        <v>21</v>
      </c>
      <c r="DQ34" s="12">
        <v>0</v>
      </c>
      <c r="DR34" s="24">
        <f>$DQ$34*$B$45*DR39</f>
        <v>0</v>
      </c>
      <c r="DS34" s="24">
        <f>$DQ$34*$B$45*DS39</f>
        <v>0</v>
      </c>
      <c r="DT34" s="24">
        <f>$DQ$34*$B$45*DT39</f>
        <v>0</v>
      </c>
      <c r="DU34" s="9" t="s">
        <v>21</v>
      </c>
      <c r="DV34" s="12">
        <v>0</v>
      </c>
      <c r="DW34" s="24">
        <f>$DQ$34*$B$45*DW39</f>
        <v>0</v>
      </c>
      <c r="DX34" s="24">
        <f>$DQ$34*$B$45*DX39</f>
        <v>0</v>
      </c>
    </row>
    <row r="35" spans="1:128" ht="12.75">
      <c r="A35" s="62" t="s">
        <v>47</v>
      </c>
      <c r="B35" s="62"/>
      <c r="C35" s="62"/>
      <c r="D35" s="62"/>
      <c r="E35" s="62"/>
      <c r="F35" s="62"/>
      <c r="G35" s="9" t="s">
        <v>21</v>
      </c>
      <c r="H35" s="10">
        <v>0.8379120879120879</v>
      </c>
      <c r="I35" s="12">
        <v>0</v>
      </c>
      <c r="J35" s="30">
        <f aca="true" t="shared" si="140" ref="J35:Q35">$I$35*J39*$B$45</f>
        <v>0</v>
      </c>
      <c r="K35" s="30">
        <f t="shared" si="140"/>
        <v>0</v>
      </c>
      <c r="L35" s="30">
        <f>$I$35*L39*$B$45</f>
        <v>0</v>
      </c>
      <c r="M35" s="30">
        <f t="shared" si="140"/>
        <v>0</v>
      </c>
      <c r="N35" s="30">
        <f t="shared" si="140"/>
        <v>0</v>
      </c>
      <c r="O35" s="30">
        <f t="shared" si="140"/>
        <v>0</v>
      </c>
      <c r="P35" s="30">
        <f t="shared" si="140"/>
        <v>0</v>
      </c>
      <c r="Q35" s="30">
        <f t="shared" si="140"/>
        <v>0</v>
      </c>
      <c r="R35" s="24" t="e">
        <f>#REF!*R39*$B$45</f>
        <v>#REF!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24" t="e">
        <f>#REF!*V39*$B$45</f>
        <v>#REF!</v>
      </c>
      <c r="W35" s="30">
        <f>$I$35*W39*$B$45</f>
        <v>0</v>
      </c>
      <c r="X35" s="25" t="s">
        <v>21</v>
      </c>
      <c r="Y35" s="23">
        <v>0.8379120879120879</v>
      </c>
      <c r="Z35" s="45">
        <v>0</v>
      </c>
      <c r="AA35" s="30">
        <f>$Z$35*AA39*$B$45</f>
        <v>0</v>
      </c>
      <c r="AB35" s="30">
        <f>$Z$35*AB39*$B$45</f>
        <v>0</v>
      </c>
      <c r="AC35" s="30">
        <f>$Z$35*AC39*$B$45</f>
        <v>0</v>
      </c>
      <c r="AD35" s="30">
        <f>$Z$35*AD39*$B$45</f>
        <v>0</v>
      </c>
      <c r="AE35" s="30">
        <f>$Z$35*AE39*$B$45</f>
        <v>0</v>
      </c>
      <c r="AF35" s="30">
        <f aca="true" t="shared" si="141" ref="AF35:AK35">$I$35*AF39*$B$45</f>
        <v>0</v>
      </c>
      <c r="AG35" s="30">
        <f t="shared" si="141"/>
        <v>0</v>
      </c>
      <c r="AH35" s="30">
        <f t="shared" si="141"/>
        <v>0</v>
      </c>
      <c r="AI35" s="30">
        <f t="shared" si="141"/>
        <v>0</v>
      </c>
      <c r="AJ35" s="30">
        <f t="shared" si="141"/>
        <v>0</v>
      </c>
      <c r="AK35" s="30">
        <f t="shared" si="141"/>
        <v>0</v>
      </c>
      <c r="AL35" s="30">
        <f>$I$35*AL39*$B$45</f>
        <v>0</v>
      </c>
      <c r="AM35" s="30">
        <f>$I$35*AM39*$B$45</f>
        <v>0</v>
      </c>
      <c r="AN35" s="30">
        <f>$I$35*AN39*$B$45</f>
        <v>0</v>
      </c>
      <c r="AO35" s="30">
        <f>$I$35*AO39*$B$45</f>
        <v>0</v>
      </c>
      <c r="AP35" s="30">
        <f>$I$35*AP39*$B$45</f>
        <v>0</v>
      </c>
      <c r="AQ35" s="24" t="e">
        <f>#REF!*AQ39*$B$45</f>
        <v>#REF!</v>
      </c>
      <c r="AR35" s="24" t="e">
        <f>#REF!*AR39*$B$45</f>
        <v>#REF!</v>
      </c>
      <c r="AS35" s="24" t="e">
        <f>#REF!*AS39*$B$45</f>
        <v>#REF!</v>
      </c>
      <c r="AT35" s="24" t="e">
        <f>#REF!*AT39*$B$45</f>
        <v>#REF!</v>
      </c>
      <c r="AU35" s="24" t="e">
        <f>#REF!*AU39*$B$45</f>
        <v>#REF!</v>
      </c>
      <c r="AV35" s="30">
        <f>$I$35*AV39*$B$45</f>
        <v>0</v>
      </c>
      <c r="AW35" s="25" t="s">
        <v>21</v>
      </c>
      <c r="AX35" s="23">
        <v>0.8379120879120879</v>
      </c>
      <c r="AY35" s="45">
        <v>0</v>
      </c>
      <c r="AZ35" s="30">
        <f>$Z$35*AZ39*$B$45</f>
        <v>0</v>
      </c>
      <c r="BA35" s="30">
        <f>$Z$35*BA39*$B$45</f>
        <v>0</v>
      </c>
      <c r="BB35" s="30">
        <f>$Z$35*BB39*$B$45</f>
        <v>0</v>
      </c>
      <c r="BC35" s="30">
        <f>$Z$35*BC39*$B$45</f>
        <v>0</v>
      </c>
      <c r="BD35" s="30">
        <f>$Z$35*BD39*$B$45</f>
        <v>0</v>
      </c>
      <c r="BE35" s="30">
        <f aca="true" t="shared" si="142" ref="BE35:BN35">$I$35*BE39*$B$45</f>
        <v>0</v>
      </c>
      <c r="BF35" s="30">
        <f t="shared" si="142"/>
        <v>0</v>
      </c>
      <c r="BG35" s="30">
        <f t="shared" si="142"/>
        <v>0</v>
      </c>
      <c r="BH35" s="30">
        <f t="shared" si="142"/>
        <v>0</v>
      </c>
      <c r="BI35" s="30">
        <f t="shared" si="142"/>
        <v>0</v>
      </c>
      <c r="BJ35" s="30">
        <f t="shared" si="142"/>
        <v>0</v>
      </c>
      <c r="BK35" s="30">
        <f t="shared" si="142"/>
        <v>0</v>
      </c>
      <c r="BL35" s="30">
        <f t="shared" si="142"/>
        <v>0</v>
      </c>
      <c r="BM35" s="30">
        <f t="shared" si="142"/>
        <v>0</v>
      </c>
      <c r="BN35" s="30">
        <f t="shared" si="142"/>
        <v>0</v>
      </c>
      <c r="BO35" s="24" t="e">
        <f>#REF!*BO39*$B$45</f>
        <v>#REF!</v>
      </c>
      <c r="BP35" s="24" t="e">
        <f>#REF!*BP39*$B$45</f>
        <v>#REF!</v>
      </c>
      <c r="BQ35" s="24" t="e">
        <f>#REF!*BQ39*$B$45</f>
        <v>#REF!</v>
      </c>
      <c r="BR35" s="24" t="e">
        <f>#REF!*BR39*$B$45</f>
        <v>#REF!</v>
      </c>
      <c r="BS35" s="24" t="e">
        <f>#REF!*BS39*$B$45</f>
        <v>#REF!</v>
      </c>
      <c r="BT35" s="30">
        <f>$I$35*BT39*$B$45</f>
        <v>0</v>
      </c>
      <c r="BU35" s="25" t="s">
        <v>21</v>
      </c>
      <c r="BV35" s="23">
        <v>0.8379120879120879</v>
      </c>
      <c r="BW35" s="45">
        <v>0</v>
      </c>
      <c r="BX35" s="30">
        <f>$Z$35*BX39*$B$45</f>
        <v>0</v>
      </c>
      <c r="BY35" s="30">
        <f>$Z$35*BY39*$B$45</f>
        <v>0</v>
      </c>
      <c r="BZ35" s="30">
        <f>$Z$35*BZ39*$B$45</f>
        <v>0</v>
      </c>
      <c r="CA35" s="30">
        <f>$Z$35*CA39*$B$45</f>
        <v>0</v>
      </c>
      <c r="CB35" s="30">
        <f>$Z$35*CB39*$B$45</f>
        <v>0</v>
      </c>
      <c r="CC35" s="30">
        <f>$I$35*CC39*$B$45</f>
        <v>0</v>
      </c>
      <c r="CD35" s="9" t="s">
        <v>21</v>
      </c>
      <c r="CE35" s="10">
        <v>0.8379120879120879</v>
      </c>
      <c r="CF35" s="12">
        <v>0</v>
      </c>
      <c r="CG35" s="30">
        <f>$I$35*CG39*$B$45</f>
        <v>0</v>
      </c>
      <c r="CH35" s="30">
        <f>$I$35*CH39*$B$45</f>
        <v>0</v>
      </c>
      <c r="CI35" s="30">
        <f>$I$35*CI39*$B$45</f>
        <v>0</v>
      </c>
      <c r="CJ35" s="9" t="s">
        <v>21</v>
      </c>
      <c r="CK35" s="23">
        <v>0.8379120879120879</v>
      </c>
      <c r="CL35" s="45">
        <v>0</v>
      </c>
      <c r="CM35" s="24">
        <f aca="true" t="shared" si="143" ref="CM35:DG35">$CL$35*$B$45*CM39</f>
        <v>0</v>
      </c>
      <c r="CN35" s="24">
        <f t="shared" si="143"/>
        <v>0</v>
      </c>
      <c r="CO35" s="24">
        <f t="shared" si="143"/>
        <v>0</v>
      </c>
      <c r="CP35" s="24">
        <f t="shared" si="143"/>
        <v>0</v>
      </c>
      <c r="CQ35" s="24">
        <f t="shared" si="143"/>
        <v>0</v>
      </c>
      <c r="CR35" s="24">
        <f t="shared" si="143"/>
        <v>0</v>
      </c>
      <c r="CS35" s="24">
        <f t="shared" si="143"/>
        <v>0</v>
      </c>
      <c r="CT35" s="24">
        <f t="shared" si="143"/>
        <v>0</v>
      </c>
      <c r="CU35" s="24">
        <f t="shared" si="143"/>
        <v>0</v>
      </c>
      <c r="CV35" s="24">
        <f t="shared" si="143"/>
        <v>0</v>
      </c>
      <c r="CW35" s="24">
        <f t="shared" si="143"/>
        <v>0</v>
      </c>
      <c r="CX35" s="24">
        <f t="shared" si="143"/>
        <v>0</v>
      </c>
      <c r="CY35" s="24">
        <f t="shared" si="143"/>
        <v>0</v>
      </c>
      <c r="CZ35" s="24">
        <f t="shared" si="143"/>
        <v>0</v>
      </c>
      <c r="DA35" s="24">
        <f t="shared" si="143"/>
        <v>0</v>
      </c>
      <c r="DB35" s="24">
        <f t="shared" si="143"/>
        <v>0</v>
      </c>
      <c r="DC35" s="24">
        <f t="shared" si="143"/>
        <v>0</v>
      </c>
      <c r="DD35" s="24">
        <f t="shared" si="143"/>
        <v>0</v>
      </c>
      <c r="DE35" s="24">
        <f t="shared" si="143"/>
        <v>0</v>
      </c>
      <c r="DF35" s="24">
        <f t="shared" si="143"/>
        <v>0</v>
      </c>
      <c r="DG35" s="24">
        <f t="shared" si="143"/>
        <v>0</v>
      </c>
      <c r="DH35" s="25" t="s">
        <v>21</v>
      </c>
      <c r="DI35" s="23">
        <v>0.8379120879120879</v>
      </c>
      <c r="DJ35" s="25">
        <v>0</v>
      </c>
      <c r="DK35" s="24">
        <f>$CL$35*$B$45*DK39</f>
        <v>0</v>
      </c>
      <c r="DL35" s="24">
        <f>$CL$35*$B$45*DL39</f>
        <v>0</v>
      </c>
      <c r="DM35" s="24">
        <f>$CL$35*$B$45*DM39</f>
        <v>0</v>
      </c>
      <c r="DN35" s="24">
        <f>$CL$35*$B$45*DN39</f>
        <v>0</v>
      </c>
      <c r="DO35" s="24">
        <f>$CL$35*$B$45*DO39</f>
        <v>0</v>
      </c>
      <c r="DP35" s="9" t="s">
        <v>21</v>
      </c>
      <c r="DQ35" s="12">
        <v>0</v>
      </c>
      <c r="DR35" s="24">
        <f>$DQ$35*$B$45*DR39</f>
        <v>0</v>
      </c>
      <c r="DS35" s="24">
        <f>$DQ$35*$B$45*DS39</f>
        <v>0</v>
      </c>
      <c r="DT35" s="24">
        <f>$DQ$35*$B$45*DT39</f>
        <v>0</v>
      </c>
      <c r="DU35" s="9" t="s">
        <v>21</v>
      </c>
      <c r="DV35" s="12">
        <v>0</v>
      </c>
      <c r="DW35" s="24">
        <f>$DQ$35*$B$45*DW39</f>
        <v>0</v>
      </c>
      <c r="DX35" s="24">
        <f>$DQ$35*$B$45*DX39</f>
        <v>0</v>
      </c>
    </row>
    <row r="36" spans="1:128" ht="12.75">
      <c r="A36" s="70" t="s">
        <v>41</v>
      </c>
      <c r="B36" s="70"/>
      <c r="C36" s="70"/>
      <c r="D36" s="70"/>
      <c r="E36" s="70"/>
      <c r="F36" s="70"/>
      <c r="G36" s="11"/>
      <c r="H36" s="6">
        <f>SUM(H38:H40)</f>
        <v>114.22570239999999</v>
      </c>
      <c r="I36" s="40">
        <v>0.62</v>
      </c>
      <c r="J36" s="31">
        <f>$I$36*J39*$B$45</f>
        <v>5736.984</v>
      </c>
      <c r="K36" s="31">
        <f>$I$36*K39*$B$45</f>
        <v>5443.848000000001</v>
      </c>
      <c r="L36" s="31">
        <f>$I$36*L39*$B$45</f>
        <v>2978.232</v>
      </c>
      <c r="M36" s="31">
        <f aca="true" t="shared" si="144" ref="M36:W36">$I$36*M39*$B$45</f>
        <v>0</v>
      </c>
      <c r="N36" s="31">
        <f t="shared" si="144"/>
        <v>0</v>
      </c>
      <c r="O36" s="31">
        <f t="shared" si="144"/>
        <v>0</v>
      </c>
      <c r="P36" s="31">
        <f t="shared" si="144"/>
        <v>0</v>
      </c>
      <c r="Q36" s="31">
        <f t="shared" si="144"/>
        <v>0</v>
      </c>
      <c r="R36" s="31">
        <f t="shared" si="144"/>
        <v>0</v>
      </c>
      <c r="S36" s="31">
        <f t="shared" si="144"/>
        <v>0</v>
      </c>
      <c r="T36" s="31">
        <f t="shared" si="144"/>
        <v>0</v>
      </c>
      <c r="U36" s="31">
        <f t="shared" si="144"/>
        <v>0</v>
      </c>
      <c r="V36" s="31">
        <f t="shared" si="144"/>
        <v>0</v>
      </c>
      <c r="W36" s="31">
        <f t="shared" si="144"/>
        <v>0</v>
      </c>
      <c r="X36" s="26"/>
      <c r="Y36" s="28">
        <f>SUM(Y38:Y40)</f>
        <v>114.22570239999999</v>
      </c>
      <c r="Z36" s="46">
        <v>0.62</v>
      </c>
      <c r="AA36" s="31">
        <f>$Z$36*AA39*$B$45</f>
        <v>0</v>
      </c>
      <c r="AB36" s="31">
        <f>$Z$36*AB39*$B$45</f>
        <v>0</v>
      </c>
      <c r="AC36" s="31">
        <f>$Z$36*AC39*$B$45</f>
        <v>0</v>
      </c>
      <c r="AD36" s="31">
        <f>$Z$36*AD39*$B$45</f>
        <v>0</v>
      </c>
      <c r="AE36" s="31">
        <f>$Z$36*AE39*$B$45</f>
        <v>0</v>
      </c>
      <c r="AF36" s="31">
        <f aca="true" t="shared" si="145" ref="AF36:AK36">$I$36*AF39*$B$45</f>
        <v>4512.36</v>
      </c>
      <c r="AG36" s="31">
        <f t="shared" si="145"/>
        <v>3724.464</v>
      </c>
      <c r="AH36" s="31">
        <f t="shared" si="145"/>
        <v>4385.136</v>
      </c>
      <c r="AI36" s="31">
        <f t="shared" si="145"/>
        <v>3949.151999999999</v>
      </c>
      <c r="AJ36" s="31">
        <f t="shared" si="145"/>
        <v>3007.992</v>
      </c>
      <c r="AK36" s="31">
        <f t="shared" si="145"/>
        <v>4283.951999999999</v>
      </c>
      <c r="AL36" s="31">
        <f aca="true" t="shared" si="146" ref="AL36:AV36">$I$36*AL39*$B$45</f>
        <v>0</v>
      </c>
      <c r="AM36" s="31">
        <f t="shared" si="146"/>
        <v>0</v>
      </c>
      <c r="AN36" s="31">
        <f t="shared" si="146"/>
        <v>0</v>
      </c>
      <c r="AO36" s="31">
        <f t="shared" si="146"/>
        <v>0</v>
      </c>
      <c r="AP36" s="31">
        <f t="shared" si="146"/>
        <v>0</v>
      </c>
      <c r="AQ36" s="31">
        <f t="shared" si="146"/>
        <v>0</v>
      </c>
      <c r="AR36" s="31">
        <f t="shared" si="146"/>
        <v>0</v>
      </c>
      <c r="AS36" s="31">
        <f t="shared" si="146"/>
        <v>0</v>
      </c>
      <c r="AT36" s="31">
        <f t="shared" si="146"/>
        <v>0</v>
      </c>
      <c r="AU36" s="31">
        <f t="shared" si="146"/>
        <v>0</v>
      </c>
      <c r="AV36" s="31">
        <f t="shared" si="146"/>
        <v>0</v>
      </c>
      <c r="AW36" s="26"/>
      <c r="AX36" s="28">
        <f>SUM(AX38:AX40)</f>
        <v>114.22570239999999</v>
      </c>
      <c r="AY36" s="46">
        <v>0.62</v>
      </c>
      <c r="AZ36" s="31">
        <f>$Z$36*AZ39*$B$45</f>
        <v>0</v>
      </c>
      <c r="BA36" s="31">
        <f>$Z$36*BA39*$B$45</f>
        <v>0</v>
      </c>
      <c r="BB36" s="31">
        <f>$Z$36*BB39*$B$45</f>
        <v>0</v>
      </c>
      <c r="BC36" s="31">
        <f>$Z$36*BC39*$B$45</f>
        <v>0</v>
      </c>
      <c r="BD36" s="31">
        <f>$Z$36*BD39*$B$45</f>
        <v>0</v>
      </c>
      <c r="BE36" s="31">
        <f>$I$36*BE39*$B$45</f>
        <v>3889.6319999999996</v>
      </c>
      <c r="BF36" s="31">
        <f>$I$36*BF39*$B$45</f>
        <v>2546.712</v>
      </c>
      <c r="BG36" s="31">
        <f>$I$36*BG39*$B$45</f>
        <v>4013.136</v>
      </c>
      <c r="BH36" s="31">
        <f>$I$36*BH39*$B$45</f>
        <v>5530.151999999999</v>
      </c>
      <c r="BI36" s="31">
        <f>$I$36*BI39*$B$45</f>
        <v>2990.88</v>
      </c>
      <c r="BJ36" s="31">
        <f aca="true" t="shared" si="147" ref="BJ36:BT36">$I$36*BJ39*$B$45</f>
        <v>0</v>
      </c>
      <c r="BK36" s="31">
        <f t="shared" si="147"/>
        <v>0</v>
      </c>
      <c r="BL36" s="31">
        <f t="shared" si="147"/>
        <v>0</v>
      </c>
      <c r="BM36" s="31">
        <f t="shared" si="147"/>
        <v>0</v>
      </c>
      <c r="BN36" s="31">
        <f t="shared" si="147"/>
        <v>0</v>
      </c>
      <c r="BO36" s="31">
        <f t="shared" si="147"/>
        <v>0</v>
      </c>
      <c r="BP36" s="31">
        <f t="shared" si="147"/>
        <v>0</v>
      </c>
      <c r="BQ36" s="31">
        <f t="shared" si="147"/>
        <v>0</v>
      </c>
      <c r="BR36" s="31">
        <f t="shared" si="147"/>
        <v>0</v>
      </c>
      <c r="BS36" s="31">
        <f t="shared" si="147"/>
        <v>0</v>
      </c>
      <c r="BT36" s="31">
        <f t="shared" si="147"/>
        <v>0</v>
      </c>
      <c r="BU36" s="26"/>
      <c r="BV36" s="28">
        <f>SUM(BV38:BV40)</f>
        <v>114.22570239999999</v>
      </c>
      <c r="BW36" s="46">
        <v>0.62</v>
      </c>
      <c r="BX36" s="31">
        <f>$Z$36*BX39*$B$45</f>
        <v>0</v>
      </c>
      <c r="BY36" s="31">
        <f>$Z$36*BY39*$B$45</f>
        <v>0</v>
      </c>
      <c r="BZ36" s="31">
        <f>$Z$36*BZ39*$B$45</f>
        <v>0</v>
      </c>
      <c r="CA36" s="31">
        <f>$Z$36*CA39*$B$45</f>
        <v>0</v>
      </c>
      <c r="CB36" s="31">
        <f>$Z$36*CB39*$B$45</f>
        <v>0</v>
      </c>
      <c r="CC36" s="31">
        <f>$I$36*CC39*$B$45</f>
        <v>3002.784</v>
      </c>
      <c r="CD36" s="11"/>
      <c r="CE36" s="6">
        <f>SUM(CE38:CE40)</f>
        <v>114.22570239999999</v>
      </c>
      <c r="CF36" s="40">
        <v>0</v>
      </c>
      <c r="CG36" s="31">
        <f>$CF$36*CG39*$B$45</f>
        <v>0</v>
      </c>
      <c r="CH36" s="31">
        <f>$CF$36*CH39*$B$45</f>
        <v>0</v>
      </c>
      <c r="CI36" s="31">
        <f>$CF$36*CI39*$B$45</f>
        <v>0</v>
      </c>
      <c r="CJ36" s="11"/>
      <c r="CK36" s="28">
        <f>SUM(CK38:CK40)</f>
        <v>114.22570239999999</v>
      </c>
      <c r="CL36" s="46">
        <v>0.62</v>
      </c>
      <c r="CM36" s="31">
        <f aca="true" t="shared" si="148" ref="CM36:DG36">$CL$36*$B$45*CM39</f>
        <v>5316.624</v>
      </c>
      <c r="CN36" s="31">
        <f t="shared" si="148"/>
        <v>3905.2559999999994</v>
      </c>
      <c r="CO36" s="31">
        <f t="shared" si="148"/>
        <v>3820.4399999999996</v>
      </c>
      <c r="CP36" s="31">
        <f t="shared" si="148"/>
        <v>3940.2239999999997</v>
      </c>
      <c r="CQ36" s="31">
        <f t="shared" si="148"/>
        <v>3013.2</v>
      </c>
      <c r="CR36" s="31">
        <f t="shared" si="148"/>
        <v>3876.24</v>
      </c>
      <c r="CS36" s="31">
        <f t="shared" si="148"/>
        <v>3867.3119999999994</v>
      </c>
      <c r="CT36" s="31">
        <f t="shared" si="148"/>
        <v>3844.248</v>
      </c>
      <c r="CU36" s="31">
        <f t="shared" si="148"/>
        <v>3888.144</v>
      </c>
      <c r="CV36" s="31">
        <f t="shared" si="148"/>
        <v>3489.3599999999997</v>
      </c>
      <c r="CW36" s="31">
        <f t="shared" si="148"/>
        <v>3078.672</v>
      </c>
      <c r="CX36" s="31">
        <f t="shared" si="148"/>
        <v>5310.672</v>
      </c>
      <c r="CY36" s="31">
        <f t="shared" si="148"/>
        <v>2490.912</v>
      </c>
      <c r="CZ36" s="31">
        <f t="shared" si="148"/>
        <v>3885.168</v>
      </c>
      <c r="DA36" s="31">
        <f t="shared" si="148"/>
        <v>2478.264</v>
      </c>
      <c r="DB36" s="31">
        <f t="shared" si="148"/>
        <v>3022.872</v>
      </c>
      <c r="DC36" s="31">
        <f t="shared" si="148"/>
        <v>2609.2079999999996</v>
      </c>
      <c r="DD36" s="31">
        <f t="shared" si="148"/>
        <v>3943.2</v>
      </c>
      <c r="DE36" s="31">
        <f t="shared" si="148"/>
        <v>2495.3759999999997</v>
      </c>
      <c r="DF36" s="31">
        <f t="shared" si="148"/>
        <v>2562.336</v>
      </c>
      <c r="DG36" s="31">
        <f t="shared" si="148"/>
        <v>3497.544</v>
      </c>
      <c r="DH36" s="26"/>
      <c r="DI36" s="28">
        <f>SUM(DI38:DI40)</f>
        <v>114.22570239999999</v>
      </c>
      <c r="DJ36" s="56">
        <v>0</v>
      </c>
      <c r="DK36" s="56">
        <v>0</v>
      </c>
      <c r="DL36" s="56">
        <v>0</v>
      </c>
      <c r="DM36" s="56">
        <v>0</v>
      </c>
      <c r="DN36" s="56">
        <v>0</v>
      </c>
      <c r="DO36" s="56">
        <v>0</v>
      </c>
      <c r="DP36" s="11"/>
      <c r="DQ36" s="40">
        <v>0.62</v>
      </c>
      <c r="DR36" s="31">
        <f>$I$36*DR39*$B$45</f>
        <v>3890.3759999999997</v>
      </c>
      <c r="DS36" s="31">
        <f>$I$36*DS39*$B$45</f>
        <v>2436.6000000000004</v>
      </c>
      <c r="DT36" s="31">
        <f>$I$36*DT39*$B$45</f>
        <v>3890.3759999999997</v>
      </c>
      <c r="DU36" s="11"/>
      <c r="DV36" s="40"/>
      <c r="DW36" s="31"/>
      <c r="DX36" s="31"/>
    </row>
    <row r="37" spans="1:128" ht="12.75">
      <c r="A37" s="71" t="s">
        <v>44</v>
      </c>
      <c r="B37" s="72"/>
      <c r="C37" s="72"/>
      <c r="D37" s="72"/>
      <c r="E37" s="72"/>
      <c r="F37" s="73"/>
      <c r="G37" s="11"/>
      <c r="H37" s="6"/>
      <c r="I37" s="40">
        <v>1.09</v>
      </c>
      <c r="J37" s="31">
        <f>$I$37*J39*$B$45</f>
        <v>10085.988000000001</v>
      </c>
      <c r="K37" s="31">
        <f>$I$37*K39*$B$45</f>
        <v>9570.636000000002</v>
      </c>
      <c r="L37" s="31">
        <f>$I$37*L39*$B$45</f>
        <v>5235.924000000001</v>
      </c>
      <c r="M37" s="31">
        <f aca="true" t="shared" si="149" ref="M37:W37">$I$37*M39*$B$45</f>
        <v>0</v>
      </c>
      <c r="N37" s="31">
        <f t="shared" si="149"/>
        <v>0</v>
      </c>
      <c r="O37" s="31">
        <f t="shared" si="149"/>
        <v>0</v>
      </c>
      <c r="P37" s="31">
        <f t="shared" si="149"/>
        <v>0</v>
      </c>
      <c r="Q37" s="31">
        <f t="shared" si="149"/>
        <v>0</v>
      </c>
      <c r="R37" s="31">
        <f t="shared" si="149"/>
        <v>0</v>
      </c>
      <c r="S37" s="31">
        <f t="shared" si="149"/>
        <v>0</v>
      </c>
      <c r="T37" s="31">
        <f t="shared" si="149"/>
        <v>0</v>
      </c>
      <c r="U37" s="31">
        <f t="shared" si="149"/>
        <v>0</v>
      </c>
      <c r="V37" s="31">
        <f t="shared" si="149"/>
        <v>0</v>
      </c>
      <c r="W37" s="31">
        <f t="shared" si="149"/>
        <v>0</v>
      </c>
      <c r="X37" s="26"/>
      <c r="Y37" s="28"/>
      <c r="Z37" s="46">
        <v>1.15</v>
      </c>
      <c r="AA37" s="31">
        <f>$Z$37*AA39*$B$45</f>
        <v>0</v>
      </c>
      <c r="AB37" s="31">
        <f>$Z$37*AB39*$B$45</f>
        <v>0</v>
      </c>
      <c r="AC37" s="31">
        <f>$Z$37*AC39*$B$45</f>
        <v>0</v>
      </c>
      <c r="AD37" s="31">
        <f>$Z$37*AD39*$B$45</f>
        <v>0</v>
      </c>
      <c r="AE37" s="31">
        <f>$Z$37*AE39*$B$45</f>
        <v>0</v>
      </c>
      <c r="AF37" s="31">
        <f aca="true" t="shared" si="150" ref="AF37:AK37">$I$37*AF39*$B$45</f>
        <v>7933.02</v>
      </c>
      <c r="AG37" s="31">
        <f t="shared" si="150"/>
        <v>6547.848000000002</v>
      </c>
      <c r="AH37" s="31">
        <f t="shared" si="150"/>
        <v>7709.352000000001</v>
      </c>
      <c r="AI37" s="31">
        <f t="shared" si="150"/>
        <v>6942.864</v>
      </c>
      <c r="AJ37" s="31">
        <f t="shared" si="150"/>
        <v>5288.244000000001</v>
      </c>
      <c r="AK37" s="31">
        <f t="shared" si="150"/>
        <v>7531.464</v>
      </c>
      <c r="AL37" s="31">
        <f aca="true" t="shared" si="151" ref="AL37:AV37">$I$37*AL39*$B$45</f>
        <v>0</v>
      </c>
      <c r="AM37" s="31">
        <f t="shared" si="151"/>
        <v>0</v>
      </c>
      <c r="AN37" s="31">
        <f t="shared" si="151"/>
        <v>0</v>
      </c>
      <c r="AO37" s="31">
        <f t="shared" si="151"/>
        <v>0</v>
      </c>
      <c r="AP37" s="31">
        <f t="shared" si="151"/>
        <v>0</v>
      </c>
      <c r="AQ37" s="31">
        <f t="shared" si="151"/>
        <v>0</v>
      </c>
      <c r="AR37" s="31">
        <f t="shared" si="151"/>
        <v>0</v>
      </c>
      <c r="AS37" s="31">
        <f t="shared" si="151"/>
        <v>0</v>
      </c>
      <c r="AT37" s="31">
        <f t="shared" si="151"/>
        <v>0</v>
      </c>
      <c r="AU37" s="31">
        <f t="shared" si="151"/>
        <v>0</v>
      </c>
      <c r="AV37" s="31">
        <f t="shared" si="151"/>
        <v>0</v>
      </c>
      <c r="AW37" s="26"/>
      <c r="AX37" s="28"/>
      <c r="AY37" s="46">
        <v>1.15</v>
      </c>
      <c r="AZ37" s="31">
        <f>$Z$37*AZ39*$B$45</f>
        <v>0</v>
      </c>
      <c r="BA37" s="31">
        <f>$Z$37*BA39*$B$45</f>
        <v>0</v>
      </c>
      <c r="BB37" s="31">
        <f>$Z$37*BB39*$B$45</f>
        <v>0</v>
      </c>
      <c r="BC37" s="31">
        <f>$Z$37*BC39*$B$45</f>
        <v>0</v>
      </c>
      <c r="BD37" s="31">
        <f>$Z$37*BD39*$B$45</f>
        <v>0</v>
      </c>
      <c r="BE37" s="31">
        <f>$I$37*BE39*$B$45</f>
        <v>6838.224</v>
      </c>
      <c r="BF37" s="31">
        <f>$I$37*BF39*$B$45</f>
        <v>4477.284000000001</v>
      </c>
      <c r="BG37" s="31">
        <f>$I$37*BG39*$B$45</f>
        <v>7055.352000000001</v>
      </c>
      <c r="BH37" s="31">
        <f>$I$37*BH39*$B$45</f>
        <v>9722.364</v>
      </c>
      <c r="BI37" s="31">
        <f>$I$37*BI39*$B$45</f>
        <v>5258.16</v>
      </c>
      <c r="BJ37" s="31">
        <f aca="true" t="shared" si="152" ref="BJ37:BT37">$I$37*BJ39*$B$45</f>
        <v>0</v>
      </c>
      <c r="BK37" s="31">
        <f t="shared" si="152"/>
        <v>0</v>
      </c>
      <c r="BL37" s="31">
        <f t="shared" si="152"/>
        <v>0</v>
      </c>
      <c r="BM37" s="31">
        <f t="shared" si="152"/>
        <v>0</v>
      </c>
      <c r="BN37" s="31">
        <f t="shared" si="152"/>
        <v>0</v>
      </c>
      <c r="BO37" s="31">
        <f t="shared" si="152"/>
        <v>0</v>
      </c>
      <c r="BP37" s="31">
        <f t="shared" si="152"/>
        <v>0</v>
      </c>
      <c r="BQ37" s="31">
        <f t="shared" si="152"/>
        <v>0</v>
      </c>
      <c r="BR37" s="31">
        <f t="shared" si="152"/>
        <v>0</v>
      </c>
      <c r="BS37" s="31">
        <f t="shared" si="152"/>
        <v>0</v>
      </c>
      <c r="BT37" s="31">
        <f t="shared" si="152"/>
        <v>0</v>
      </c>
      <c r="BU37" s="26"/>
      <c r="BV37" s="28"/>
      <c r="BW37" s="46">
        <v>1.15</v>
      </c>
      <c r="BX37" s="31">
        <f>$Z$37*BX39*$B$45</f>
        <v>0</v>
      </c>
      <c r="BY37" s="31">
        <f>$Z$37*BY39*$B$45</f>
        <v>0</v>
      </c>
      <c r="BZ37" s="31">
        <f>$Z$37*BZ39*$B$45</f>
        <v>0</v>
      </c>
      <c r="CA37" s="31">
        <f>$Z$37*CA39*$B$45</f>
        <v>0</v>
      </c>
      <c r="CB37" s="31">
        <f>$Z$37*CB39*$B$45</f>
        <v>0</v>
      </c>
      <c r="CC37" s="31">
        <f>$I$37*CC39*$B$45</f>
        <v>5279.088000000001</v>
      </c>
      <c r="CD37" s="11"/>
      <c r="CE37" s="6"/>
      <c r="CF37" s="40">
        <v>1.09</v>
      </c>
      <c r="CG37" s="31">
        <f>$CF$37*CG39*$B$45</f>
        <v>9919.872000000001</v>
      </c>
      <c r="CH37" s="31">
        <f>$CF$37*CH39*$B$45</f>
        <v>7968.336000000001</v>
      </c>
      <c r="CI37" s="31">
        <f>$CF$37*CI39*$B$45</f>
        <v>4495.5960000000005</v>
      </c>
      <c r="CJ37" s="11"/>
      <c r="CK37" s="28"/>
      <c r="CL37" s="46">
        <v>1.15</v>
      </c>
      <c r="CM37" s="31">
        <f aca="true" t="shared" si="153" ref="CM37:DG37">$CL$37*$B$45*CM39</f>
        <v>9861.48</v>
      </c>
      <c r="CN37" s="31">
        <f t="shared" si="153"/>
        <v>7243.619999999999</v>
      </c>
      <c r="CO37" s="31">
        <f t="shared" si="153"/>
        <v>7086.299999999999</v>
      </c>
      <c r="CP37" s="31">
        <f t="shared" si="153"/>
        <v>7308.48</v>
      </c>
      <c r="CQ37" s="31">
        <f t="shared" si="153"/>
        <v>5589</v>
      </c>
      <c r="CR37" s="31">
        <f t="shared" si="153"/>
        <v>7189.799999999999</v>
      </c>
      <c r="CS37" s="31">
        <f t="shared" si="153"/>
        <v>7173.239999999999</v>
      </c>
      <c r="CT37" s="31">
        <f t="shared" si="153"/>
        <v>7130.46</v>
      </c>
      <c r="CU37" s="31">
        <f t="shared" si="153"/>
        <v>7211.88</v>
      </c>
      <c r="CV37" s="31">
        <f t="shared" si="153"/>
        <v>6472.2</v>
      </c>
      <c r="CW37" s="31">
        <f t="shared" si="153"/>
        <v>5710.44</v>
      </c>
      <c r="CX37" s="31">
        <f t="shared" si="153"/>
        <v>9850.439999999999</v>
      </c>
      <c r="CY37" s="31">
        <f t="shared" si="153"/>
        <v>4620.24</v>
      </c>
      <c r="CZ37" s="31">
        <f t="shared" si="153"/>
        <v>7206.36</v>
      </c>
      <c r="DA37" s="31">
        <f t="shared" si="153"/>
        <v>4596.78</v>
      </c>
      <c r="DB37" s="31">
        <f t="shared" si="153"/>
        <v>5606.94</v>
      </c>
      <c r="DC37" s="31">
        <f t="shared" si="153"/>
        <v>4839.66</v>
      </c>
      <c r="DD37" s="31">
        <f t="shared" si="153"/>
        <v>7313.999999999999</v>
      </c>
      <c r="DE37" s="31">
        <f t="shared" si="153"/>
        <v>4628.5199999999995</v>
      </c>
      <c r="DF37" s="31">
        <f t="shared" si="153"/>
        <v>4752.719999999999</v>
      </c>
      <c r="DG37" s="31">
        <f t="shared" si="153"/>
        <v>6487.38</v>
      </c>
      <c r="DH37" s="26"/>
      <c r="DI37" s="28"/>
      <c r="DJ37" s="56">
        <v>1.15</v>
      </c>
      <c r="DK37" s="31">
        <f>$CL$37*$B$45*DK39</f>
        <v>8366.939999999999</v>
      </c>
      <c r="DL37" s="31">
        <f>$CL$37*$B$45*DL39</f>
        <v>7825.98</v>
      </c>
      <c r="DM37" s="31">
        <f>$CL$37*$B$45*DM39</f>
        <v>7227.06</v>
      </c>
      <c r="DN37" s="31">
        <f>$CL$37*$B$45*DN39</f>
        <v>8406.96</v>
      </c>
      <c r="DO37" s="31">
        <f>$CL$37*$B$45*DO39</f>
        <v>8431.8</v>
      </c>
      <c r="DP37" s="11"/>
      <c r="DQ37" s="40">
        <v>1.21</v>
      </c>
      <c r="DR37" s="31">
        <f>$DQ$37*$B$45*DR39</f>
        <v>7592.508</v>
      </c>
      <c r="DS37" s="31">
        <f>$DQ$37*$B$45*DS39</f>
        <v>4755.3</v>
      </c>
      <c r="DT37" s="31">
        <f>$DQ$37*$B$45*DT39</f>
        <v>7592.508</v>
      </c>
      <c r="DU37" s="11"/>
      <c r="DV37" s="40">
        <v>1.21</v>
      </c>
      <c r="DW37" s="31">
        <f>$DQ$37*$B$45*DW39</f>
        <v>11809.115999999998</v>
      </c>
      <c r="DX37" s="31">
        <f>$DQ$37*$B$45*DX39</f>
        <v>5736.852</v>
      </c>
    </row>
    <row r="38" spans="1:130" ht="12.75">
      <c r="A38" s="69" t="s">
        <v>26</v>
      </c>
      <c r="B38" s="69"/>
      <c r="C38" s="69"/>
      <c r="D38" s="69"/>
      <c r="E38" s="69"/>
      <c r="F38" s="69"/>
      <c r="G38" s="15"/>
      <c r="H38" s="16">
        <f>H29+H24+H15+H10</f>
        <v>99.99999999999999</v>
      </c>
      <c r="I38" s="41"/>
      <c r="J38" s="21">
        <f aca="true" t="shared" si="154" ref="J38:W38">J29+J24+J15+J10+J36+J37</f>
        <v>143517.132</v>
      </c>
      <c r="K38" s="21">
        <f t="shared" si="154"/>
        <v>136184.00400000002</v>
      </c>
      <c r="L38" s="21">
        <f>L29+L24+L15+L10+L36+L37</f>
        <v>74503.836</v>
      </c>
      <c r="M38" s="21">
        <f t="shared" si="154"/>
        <v>0</v>
      </c>
      <c r="N38" s="21">
        <f t="shared" si="154"/>
        <v>0</v>
      </c>
      <c r="O38" s="21">
        <f t="shared" si="154"/>
        <v>0</v>
      </c>
      <c r="P38" s="21">
        <f t="shared" si="154"/>
        <v>0</v>
      </c>
      <c r="Q38" s="21">
        <f t="shared" si="154"/>
        <v>0</v>
      </c>
      <c r="R38" s="21" t="e">
        <f t="shared" si="154"/>
        <v>#REF!</v>
      </c>
      <c r="S38" s="21" t="e">
        <f t="shared" si="154"/>
        <v>#REF!</v>
      </c>
      <c r="T38" s="21" t="e">
        <f t="shared" si="154"/>
        <v>#REF!</v>
      </c>
      <c r="U38" s="21" t="e">
        <f t="shared" si="154"/>
        <v>#REF!</v>
      </c>
      <c r="V38" s="21" t="e">
        <f t="shared" si="154"/>
        <v>#REF!</v>
      </c>
      <c r="W38" s="21">
        <f t="shared" si="154"/>
        <v>0</v>
      </c>
      <c r="X38" s="32"/>
      <c r="Y38" s="33">
        <f>Y29+Y24+Y15+Y10</f>
        <v>99.99999999999999</v>
      </c>
      <c r="Z38" s="46"/>
      <c r="AA38" s="21">
        <f aca="true" t="shared" si="155" ref="AA38:AK38">AA29+AA24+AA15+AA10+AA36+AA37</f>
        <v>0</v>
      </c>
      <c r="AB38" s="21">
        <f t="shared" si="155"/>
        <v>0</v>
      </c>
      <c r="AC38" s="21">
        <f t="shared" si="155"/>
        <v>0</v>
      </c>
      <c r="AD38" s="21">
        <f t="shared" si="155"/>
        <v>0</v>
      </c>
      <c r="AE38" s="21">
        <f t="shared" si="155"/>
        <v>0</v>
      </c>
      <c r="AF38" s="21">
        <f t="shared" si="155"/>
        <v>112881.78</v>
      </c>
      <c r="AG38" s="21">
        <f t="shared" si="155"/>
        <v>93171.67199999999</v>
      </c>
      <c r="AH38" s="21">
        <f t="shared" si="155"/>
        <v>109699.12800000001</v>
      </c>
      <c r="AI38" s="21">
        <f t="shared" si="155"/>
        <v>98792.49600000001</v>
      </c>
      <c r="AJ38" s="21">
        <f t="shared" si="155"/>
        <v>75248.31600000002</v>
      </c>
      <c r="AK38" s="21">
        <f t="shared" si="155"/>
        <v>107167.89599999998</v>
      </c>
      <c r="AL38" s="21">
        <f aca="true" t="shared" si="156" ref="AL38:AV38">AL29+AL24+AL15+AL10+AL36+AL37</f>
        <v>0</v>
      </c>
      <c r="AM38" s="21">
        <f t="shared" si="156"/>
        <v>0</v>
      </c>
      <c r="AN38" s="21">
        <f t="shared" si="156"/>
        <v>0</v>
      </c>
      <c r="AO38" s="21">
        <f t="shared" si="156"/>
        <v>0</v>
      </c>
      <c r="AP38" s="21">
        <f t="shared" si="156"/>
        <v>0</v>
      </c>
      <c r="AQ38" s="21" t="e">
        <f t="shared" si="156"/>
        <v>#REF!</v>
      </c>
      <c r="AR38" s="21" t="e">
        <f t="shared" si="156"/>
        <v>#REF!</v>
      </c>
      <c r="AS38" s="21" t="e">
        <f t="shared" si="156"/>
        <v>#REF!</v>
      </c>
      <c r="AT38" s="21" t="e">
        <f t="shared" si="156"/>
        <v>#REF!</v>
      </c>
      <c r="AU38" s="21" t="e">
        <f t="shared" si="156"/>
        <v>#REF!</v>
      </c>
      <c r="AV38" s="21">
        <f t="shared" si="156"/>
        <v>0</v>
      </c>
      <c r="AW38" s="32"/>
      <c r="AX38" s="33">
        <f>AX29+AX24+AX15+AX10</f>
        <v>99.99999999999999</v>
      </c>
      <c r="AY38" s="46"/>
      <c r="AZ38" s="21">
        <f aca="true" t="shared" si="157" ref="AZ38:BI38">AZ29+AZ24+AZ15+AZ10+AZ36+AZ37</f>
        <v>0</v>
      </c>
      <c r="BA38" s="21">
        <f t="shared" si="157"/>
        <v>0</v>
      </c>
      <c r="BB38" s="21">
        <f t="shared" si="157"/>
        <v>0</v>
      </c>
      <c r="BC38" s="21">
        <f t="shared" si="157"/>
        <v>0</v>
      </c>
      <c r="BD38" s="21">
        <f t="shared" si="157"/>
        <v>0</v>
      </c>
      <c r="BE38" s="21">
        <f t="shared" si="157"/>
        <v>97303.536</v>
      </c>
      <c r="BF38" s="21">
        <f t="shared" si="157"/>
        <v>63708.876000000004</v>
      </c>
      <c r="BG38" s="21">
        <f t="shared" si="157"/>
        <v>100393.128</v>
      </c>
      <c r="BH38" s="21">
        <f t="shared" si="157"/>
        <v>138342.99599999998</v>
      </c>
      <c r="BI38" s="21">
        <f t="shared" si="157"/>
        <v>74820.24000000002</v>
      </c>
      <c r="BJ38" s="21">
        <f aca="true" t="shared" si="158" ref="BJ38:BT38">BJ29+BJ24+BJ15+BJ10+BJ36+BJ37</f>
        <v>0</v>
      </c>
      <c r="BK38" s="21">
        <f t="shared" si="158"/>
        <v>0</v>
      </c>
      <c r="BL38" s="21">
        <f t="shared" si="158"/>
        <v>0</v>
      </c>
      <c r="BM38" s="21">
        <f t="shared" si="158"/>
        <v>0</v>
      </c>
      <c r="BN38" s="21">
        <f t="shared" si="158"/>
        <v>0</v>
      </c>
      <c r="BO38" s="21" t="e">
        <f t="shared" si="158"/>
        <v>#REF!</v>
      </c>
      <c r="BP38" s="21" t="e">
        <f t="shared" si="158"/>
        <v>#REF!</v>
      </c>
      <c r="BQ38" s="21" t="e">
        <f t="shared" si="158"/>
        <v>#REF!</v>
      </c>
      <c r="BR38" s="21" t="e">
        <f t="shared" si="158"/>
        <v>#REF!</v>
      </c>
      <c r="BS38" s="21" t="e">
        <f t="shared" si="158"/>
        <v>#REF!</v>
      </c>
      <c r="BT38" s="21">
        <f t="shared" si="158"/>
        <v>0</v>
      </c>
      <c r="BU38" s="32"/>
      <c r="BV38" s="33">
        <f>BV29+BV24+BV15+BV10</f>
        <v>99.99999999999999</v>
      </c>
      <c r="BW38" s="46"/>
      <c r="BX38" s="21">
        <f aca="true" t="shared" si="159" ref="BX38:CC38">BX29+BX24+BX15+BX10+BX36+BX37</f>
        <v>0</v>
      </c>
      <c r="BY38" s="21">
        <f t="shared" si="159"/>
        <v>0</v>
      </c>
      <c r="BZ38" s="21">
        <f t="shared" si="159"/>
        <v>0</v>
      </c>
      <c r="CA38" s="21">
        <f t="shared" si="159"/>
        <v>0</v>
      </c>
      <c r="CB38" s="21">
        <f t="shared" si="159"/>
        <v>0</v>
      </c>
      <c r="CC38" s="21">
        <f t="shared" si="159"/>
        <v>75118.032</v>
      </c>
      <c r="CD38" s="15"/>
      <c r="CE38" s="16">
        <f>CE29+CE24+CE15+CE10</f>
        <v>99.99999999999999</v>
      </c>
      <c r="CF38" s="41"/>
      <c r="CG38" s="21">
        <f>CG29+CG24+CG15+CG10+CG36+CG37</f>
        <v>135510.912</v>
      </c>
      <c r="CH38" s="21">
        <f>CH29+CH24+CH15+CH10+CH36+CH37</f>
        <v>108851.856</v>
      </c>
      <c r="CI38" s="21">
        <f>CI29+CI24+CI15+CI10+CI36+CI37</f>
        <v>61412.316</v>
      </c>
      <c r="CJ38" s="15"/>
      <c r="CK38" s="33">
        <f>CK29+CK24+CK15+CK10</f>
        <v>99.99999999999999</v>
      </c>
      <c r="CL38" s="46"/>
      <c r="CM38" s="21">
        <f aca="true" t="shared" si="160" ref="CM38:CR38">CM29+CM24+CM15+CM10+CM36+CM37</f>
        <v>129571.272</v>
      </c>
      <c r="CN38" s="21">
        <f t="shared" si="160"/>
        <v>95174.86799999999</v>
      </c>
      <c r="CO38" s="21">
        <f t="shared" si="160"/>
        <v>93107.81999999999</v>
      </c>
      <c r="CP38" s="21">
        <f t="shared" si="160"/>
        <v>96027.072</v>
      </c>
      <c r="CQ38" s="21">
        <f t="shared" si="160"/>
        <v>73434.6</v>
      </c>
      <c r="CR38" s="21">
        <f t="shared" si="160"/>
        <v>94467.72</v>
      </c>
      <c r="CS38" s="21">
        <f aca="true" t="shared" si="161" ref="CS38:CX38">CS29+CS24+CS15+CS10+CS36+CS37</f>
        <v>94250.13600000001</v>
      </c>
      <c r="CT38" s="21">
        <f t="shared" si="161"/>
        <v>93688.04400000002</v>
      </c>
      <c r="CU38" s="21">
        <f t="shared" si="161"/>
        <v>94757.83200000001</v>
      </c>
      <c r="CV38" s="21">
        <f t="shared" si="161"/>
        <v>85039.07999999999</v>
      </c>
      <c r="CW38" s="21">
        <f t="shared" si="161"/>
        <v>75030.216</v>
      </c>
      <c r="CX38" s="21">
        <f t="shared" si="161"/>
        <v>129426.216</v>
      </c>
      <c r="CY38" s="21">
        <f aca="true" t="shared" si="162" ref="CY38:DD38">CY29+CY24+CY15+CY10+CY36+CY37</f>
        <v>60705.936</v>
      </c>
      <c r="CZ38" s="21">
        <f t="shared" si="162"/>
        <v>94685.30400000002</v>
      </c>
      <c r="DA38" s="21">
        <f t="shared" si="162"/>
        <v>60397.692</v>
      </c>
      <c r="DB38" s="21">
        <f t="shared" si="162"/>
        <v>73670.316</v>
      </c>
      <c r="DC38" s="21">
        <f t="shared" si="162"/>
        <v>63588.924</v>
      </c>
      <c r="DD38" s="21">
        <f t="shared" si="162"/>
        <v>96099.59999999999</v>
      </c>
      <c r="DE38" s="21">
        <f>DE29+DE24+DE15+DE10+DE36+DE37</f>
        <v>60814.72799999999</v>
      </c>
      <c r="DF38" s="21">
        <f>DF29+DF24+DF15+DF10+DF36+DF37</f>
        <v>62446.608</v>
      </c>
      <c r="DG38" s="21">
        <f>DG29+DG24+DG15+DG10+DG36+DG37</f>
        <v>85238.532</v>
      </c>
      <c r="DH38" s="32"/>
      <c r="DI38" s="33">
        <f>DI29+DI24+DI15+DI10</f>
        <v>99.99999999999999</v>
      </c>
      <c r="DJ38" s="56"/>
      <c r="DK38" s="21">
        <f>DK29+DK24+DK15+DK10+DK36+DK37</f>
        <v>105423.44399999999</v>
      </c>
      <c r="DL38" s="21">
        <f>DL29+DL24+DL15+DL10+DL36+DL37</f>
        <v>98607.34800000001</v>
      </c>
      <c r="DM38" s="21">
        <f>DM29+DM24+DM15+DM10+DM36+DM37</f>
        <v>91060.956</v>
      </c>
      <c r="DN38" s="21">
        <f>DN29+DN24+DN15+DN10+DN36+DN37</f>
        <v>105927.696</v>
      </c>
      <c r="DO38" s="21">
        <f>DO29+DO24+DO15+DO10+DO36+DO37</f>
        <v>106240.68</v>
      </c>
      <c r="DP38" s="15"/>
      <c r="DQ38" s="12"/>
      <c r="DR38" s="21">
        <f>DR29+DR24+DR15+DR10+DR36+DR37</f>
        <v>98828.1</v>
      </c>
      <c r="DS38" s="21">
        <f>DS29+DS24+DS15+DS10+DS36+DS37</f>
        <v>61897.50000000001</v>
      </c>
      <c r="DT38" s="21">
        <f>DT29+DT24+DT15+DT10+DT36+DT37</f>
        <v>98828.1</v>
      </c>
      <c r="DU38" s="15"/>
      <c r="DV38" s="12"/>
      <c r="DW38" s="21">
        <f>DW29+DW24+DW15+DW10+DW36+DW37</f>
        <v>147662.748</v>
      </c>
      <c r="DX38" s="21">
        <f>DX29+DX24+DX15+DX10+DX36+DX37</f>
        <v>71734.35600000001</v>
      </c>
      <c r="DY38" s="59">
        <v>4604661.6</v>
      </c>
      <c r="DZ38">
        <v>19186.09</v>
      </c>
    </row>
    <row r="39" spans="1:128" ht="12.75">
      <c r="A39" s="69" t="s">
        <v>27</v>
      </c>
      <c r="B39" s="69"/>
      <c r="C39" s="69"/>
      <c r="D39" s="69"/>
      <c r="E39" s="69"/>
      <c r="F39" s="69"/>
      <c r="G39" s="15"/>
      <c r="H39" s="15"/>
      <c r="I39" s="42"/>
      <c r="J39" s="21">
        <v>771.1</v>
      </c>
      <c r="K39" s="21">
        <v>731.7</v>
      </c>
      <c r="L39" s="21">
        <v>400.3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32"/>
      <c r="Y39" s="32"/>
      <c r="Z39" s="47"/>
      <c r="AA39" s="21"/>
      <c r="AB39" s="21"/>
      <c r="AC39" s="21"/>
      <c r="AD39" s="21"/>
      <c r="AE39" s="21"/>
      <c r="AF39" s="21">
        <v>606.5</v>
      </c>
      <c r="AG39" s="21">
        <v>500.6</v>
      </c>
      <c r="AH39" s="21">
        <v>589.4</v>
      </c>
      <c r="AI39" s="21">
        <v>530.8</v>
      </c>
      <c r="AJ39" s="21">
        <v>404.3</v>
      </c>
      <c r="AK39" s="21">
        <v>575.8</v>
      </c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32"/>
      <c r="AX39" s="32"/>
      <c r="AY39" s="47"/>
      <c r="AZ39" s="21"/>
      <c r="BA39" s="21"/>
      <c r="BB39" s="21"/>
      <c r="BC39" s="21"/>
      <c r="BD39" s="21"/>
      <c r="BE39" s="21">
        <v>522.8</v>
      </c>
      <c r="BF39" s="21">
        <v>342.3</v>
      </c>
      <c r="BG39" s="21">
        <v>539.4</v>
      </c>
      <c r="BH39" s="21">
        <v>743.3</v>
      </c>
      <c r="BI39" s="21">
        <v>402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32"/>
      <c r="BV39" s="32"/>
      <c r="BW39" s="47"/>
      <c r="BX39" s="21"/>
      <c r="BY39" s="21"/>
      <c r="BZ39" s="21"/>
      <c r="CA39" s="21"/>
      <c r="CB39" s="21"/>
      <c r="CC39" s="21">
        <v>403.6</v>
      </c>
      <c r="CD39" s="15"/>
      <c r="CE39" s="15"/>
      <c r="CF39" s="42"/>
      <c r="CG39" s="21">
        <v>758.4</v>
      </c>
      <c r="CH39" s="21">
        <v>609.2</v>
      </c>
      <c r="CI39" s="21">
        <v>343.7</v>
      </c>
      <c r="CJ39" s="15"/>
      <c r="CK39" s="32"/>
      <c r="CL39" s="47"/>
      <c r="CM39" s="21">
        <v>714.6</v>
      </c>
      <c r="CN39" s="21">
        <v>524.9</v>
      </c>
      <c r="CO39" s="21">
        <v>513.5</v>
      </c>
      <c r="CP39" s="21">
        <v>529.6</v>
      </c>
      <c r="CQ39" s="21">
        <v>405</v>
      </c>
      <c r="CR39" s="21">
        <v>521</v>
      </c>
      <c r="CS39" s="21">
        <v>519.8</v>
      </c>
      <c r="CT39" s="21">
        <v>516.7</v>
      </c>
      <c r="CU39" s="21">
        <v>522.6</v>
      </c>
      <c r="CV39" s="21">
        <v>469</v>
      </c>
      <c r="CW39" s="21">
        <v>413.8</v>
      </c>
      <c r="CX39" s="21">
        <v>713.8</v>
      </c>
      <c r="CY39" s="21">
        <v>334.8</v>
      </c>
      <c r="CZ39" s="21">
        <v>522.2</v>
      </c>
      <c r="DA39" s="21">
        <v>333.1</v>
      </c>
      <c r="DB39" s="21">
        <v>406.3</v>
      </c>
      <c r="DC39" s="21">
        <v>350.7</v>
      </c>
      <c r="DD39" s="21">
        <v>530</v>
      </c>
      <c r="DE39" s="21">
        <v>335.4</v>
      </c>
      <c r="DF39" s="21">
        <v>344.4</v>
      </c>
      <c r="DG39" s="21">
        <v>470.1</v>
      </c>
      <c r="DH39" s="32"/>
      <c r="DI39" s="32"/>
      <c r="DJ39" s="57"/>
      <c r="DK39" s="21">
        <v>606.3</v>
      </c>
      <c r="DL39" s="21">
        <v>567.1</v>
      </c>
      <c r="DM39" s="21">
        <v>523.7</v>
      </c>
      <c r="DN39" s="21">
        <v>609.2</v>
      </c>
      <c r="DO39" s="21">
        <v>611</v>
      </c>
      <c r="DP39" s="15"/>
      <c r="DQ39" s="42"/>
      <c r="DR39" s="21">
        <v>522.9</v>
      </c>
      <c r="DS39" s="21">
        <v>327.5</v>
      </c>
      <c r="DT39" s="21">
        <v>522.9</v>
      </c>
      <c r="DU39" s="15"/>
      <c r="DV39" s="42"/>
      <c r="DW39" s="21">
        <v>813.3</v>
      </c>
      <c r="DX39" s="21">
        <v>395.1</v>
      </c>
    </row>
    <row r="40" spans="1:128" s="17" customFormat="1" ht="25.5" customHeight="1">
      <c r="A40" s="67" t="s">
        <v>48</v>
      </c>
      <c r="B40" s="67"/>
      <c r="C40" s="67"/>
      <c r="D40" s="67"/>
      <c r="E40" s="67"/>
      <c r="F40" s="67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163" ref="J40:W40">J38/12/J39</f>
        <v>15.51</v>
      </c>
      <c r="K40" s="34">
        <f t="shared" si="163"/>
        <v>15.510000000000002</v>
      </c>
      <c r="L40" s="34">
        <f>L38/12/L39</f>
        <v>15.509999999999998</v>
      </c>
      <c r="M40" s="34" t="e">
        <f t="shared" si="163"/>
        <v>#DIV/0!</v>
      </c>
      <c r="N40" s="34" t="e">
        <f t="shared" si="163"/>
        <v>#DIV/0!</v>
      </c>
      <c r="O40" s="34" t="e">
        <f t="shared" si="163"/>
        <v>#DIV/0!</v>
      </c>
      <c r="P40" s="34" t="e">
        <f t="shared" si="163"/>
        <v>#DIV/0!</v>
      </c>
      <c r="Q40" s="34" t="e">
        <f t="shared" si="163"/>
        <v>#DIV/0!</v>
      </c>
      <c r="R40" s="34" t="e">
        <f t="shared" si="163"/>
        <v>#REF!</v>
      </c>
      <c r="S40" s="34" t="e">
        <f t="shared" si="163"/>
        <v>#REF!</v>
      </c>
      <c r="T40" s="34" t="e">
        <f t="shared" si="163"/>
        <v>#REF!</v>
      </c>
      <c r="U40" s="34" t="e">
        <f t="shared" si="163"/>
        <v>#REF!</v>
      </c>
      <c r="V40" s="34" t="e">
        <f t="shared" si="163"/>
        <v>#REF!</v>
      </c>
      <c r="W40" s="34" t="e">
        <f t="shared" si="163"/>
        <v>#DIV/0!</v>
      </c>
      <c r="X40" s="34"/>
      <c r="Y40" s="34">
        <f>7.28*1.416*1.2*1.15</f>
        <v>14.225702399999998</v>
      </c>
      <c r="Z40" s="43">
        <f>Z15+Z24+Z29+Z36+Z37</f>
        <v>15.110000000000001</v>
      </c>
      <c r="AA40" s="34" t="e">
        <f aca="true" t="shared" si="164" ref="AA40:AK40">AA38/12/AA39</f>
        <v>#DIV/0!</v>
      </c>
      <c r="AB40" s="34" t="e">
        <f t="shared" si="164"/>
        <v>#DIV/0!</v>
      </c>
      <c r="AC40" s="34" t="e">
        <f t="shared" si="164"/>
        <v>#DIV/0!</v>
      </c>
      <c r="AD40" s="34" t="e">
        <f t="shared" si="164"/>
        <v>#DIV/0!</v>
      </c>
      <c r="AE40" s="34" t="e">
        <f t="shared" si="164"/>
        <v>#DIV/0!</v>
      </c>
      <c r="AF40" s="34">
        <f t="shared" si="164"/>
        <v>15.510000000000002</v>
      </c>
      <c r="AG40" s="34">
        <f t="shared" si="164"/>
        <v>15.509999999999998</v>
      </c>
      <c r="AH40" s="34">
        <f t="shared" si="164"/>
        <v>15.510000000000002</v>
      </c>
      <c r="AI40" s="34">
        <f t="shared" si="164"/>
        <v>15.510000000000002</v>
      </c>
      <c r="AJ40" s="34">
        <f t="shared" si="164"/>
        <v>15.510000000000005</v>
      </c>
      <c r="AK40" s="34">
        <f t="shared" si="164"/>
        <v>15.509999999999996</v>
      </c>
      <c r="AL40" s="34" t="e">
        <f aca="true" t="shared" si="165" ref="AL40:AV40">AL38/12/AL39</f>
        <v>#DIV/0!</v>
      </c>
      <c r="AM40" s="34" t="e">
        <f t="shared" si="165"/>
        <v>#DIV/0!</v>
      </c>
      <c r="AN40" s="34" t="e">
        <f t="shared" si="165"/>
        <v>#DIV/0!</v>
      </c>
      <c r="AO40" s="34" t="e">
        <f t="shared" si="165"/>
        <v>#DIV/0!</v>
      </c>
      <c r="AP40" s="34" t="e">
        <f t="shared" si="165"/>
        <v>#DIV/0!</v>
      </c>
      <c r="AQ40" s="34" t="e">
        <f t="shared" si="165"/>
        <v>#REF!</v>
      </c>
      <c r="AR40" s="34" t="e">
        <f t="shared" si="165"/>
        <v>#REF!</v>
      </c>
      <c r="AS40" s="34" t="e">
        <f t="shared" si="165"/>
        <v>#REF!</v>
      </c>
      <c r="AT40" s="34" t="e">
        <f t="shared" si="165"/>
        <v>#REF!</v>
      </c>
      <c r="AU40" s="34" t="e">
        <f t="shared" si="165"/>
        <v>#REF!</v>
      </c>
      <c r="AV40" s="34" t="e">
        <f t="shared" si="165"/>
        <v>#DIV/0!</v>
      </c>
      <c r="AW40" s="34"/>
      <c r="AX40" s="34">
        <f>7.28*1.416*1.2*1.15</f>
        <v>14.225702399999998</v>
      </c>
      <c r="AY40" s="43">
        <f>AY15+AY24+AY29+AY36+AY37</f>
        <v>15.110000000000001</v>
      </c>
      <c r="AZ40" s="34" t="e">
        <f aca="true" t="shared" si="166" ref="AZ40:BI40">AZ38/12/AZ39</f>
        <v>#DIV/0!</v>
      </c>
      <c r="BA40" s="34" t="e">
        <f t="shared" si="166"/>
        <v>#DIV/0!</v>
      </c>
      <c r="BB40" s="34" t="e">
        <f t="shared" si="166"/>
        <v>#DIV/0!</v>
      </c>
      <c r="BC40" s="34" t="e">
        <f t="shared" si="166"/>
        <v>#DIV/0!</v>
      </c>
      <c r="BD40" s="34" t="e">
        <f t="shared" si="166"/>
        <v>#DIV/0!</v>
      </c>
      <c r="BE40" s="34">
        <f t="shared" si="166"/>
        <v>15.510000000000002</v>
      </c>
      <c r="BF40" s="34">
        <f t="shared" si="166"/>
        <v>15.51</v>
      </c>
      <c r="BG40" s="34">
        <f t="shared" si="166"/>
        <v>15.51</v>
      </c>
      <c r="BH40" s="34">
        <f t="shared" si="166"/>
        <v>15.51</v>
      </c>
      <c r="BI40" s="34">
        <f t="shared" si="166"/>
        <v>15.510000000000003</v>
      </c>
      <c r="BJ40" s="34" t="e">
        <f aca="true" t="shared" si="167" ref="BJ40:BT40">BJ38/12/BJ39</f>
        <v>#DIV/0!</v>
      </c>
      <c r="BK40" s="34" t="e">
        <f t="shared" si="167"/>
        <v>#DIV/0!</v>
      </c>
      <c r="BL40" s="34" t="e">
        <f t="shared" si="167"/>
        <v>#DIV/0!</v>
      </c>
      <c r="BM40" s="34" t="e">
        <f t="shared" si="167"/>
        <v>#DIV/0!</v>
      </c>
      <c r="BN40" s="34" t="e">
        <f t="shared" si="167"/>
        <v>#DIV/0!</v>
      </c>
      <c r="BO40" s="34" t="e">
        <f t="shared" si="167"/>
        <v>#REF!</v>
      </c>
      <c r="BP40" s="34" t="e">
        <f t="shared" si="167"/>
        <v>#REF!</v>
      </c>
      <c r="BQ40" s="34" t="e">
        <f t="shared" si="167"/>
        <v>#REF!</v>
      </c>
      <c r="BR40" s="34" t="e">
        <f t="shared" si="167"/>
        <v>#REF!</v>
      </c>
      <c r="BS40" s="34" t="e">
        <f t="shared" si="167"/>
        <v>#REF!</v>
      </c>
      <c r="BT40" s="34" t="e">
        <f t="shared" si="167"/>
        <v>#DIV/0!</v>
      </c>
      <c r="BU40" s="34"/>
      <c r="BV40" s="34">
        <f>7.28*1.416*1.2*1.15</f>
        <v>14.225702399999998</v>
      </c>
      <c r="BW40" s="43">
        <f>BW15+BW24+BW29+BW36+BW37</f>
        <v>15.110000000000001</v>
      </c>
      <c r="BX40" s="34" t="e">
        <f aca="true" t="shared" si="168" ref="BX40:CC40">BX38/12/BX39</f>
        <v>#DIV/0!</v>
      </c>
      <c r="BY40" s="34" t="e">
        <f t="shared" si="168"/>
        <v>#DIV/0!</v>
      </c>
      <c r="BZ40" s="34" t="e">
        <f t="shared" si="168"/>
        <v>#DIV/0!</v>
      </c>
      <c r="CA40" s="34" t="e">
        <f t="shared" si="168"/>
        <v>#DIV/0!</v>
      </c>
      <c r="CB40" s="34" t="e">
        <f t="shared" si="168"/>
        <v>#DIV/0!</v>
      </c>
      <c r="CC40" s="34">
        <f t="shared" si="168"/>
        <v>15.51</v>
      </c>
      <c r="CD40" s="4"/>
      <c r="CE40" s="4">
        <f>7.28*1.416*1.2*1.15</f>
        <v>14.225702399999998</v>
      </c>
      <c r="CF40" s="43">
        <f>CF15+CF24+CF29+CF36+CF37</f>
        <v>14.89</v>
      </c>
      <c r="CG40" s="34">
        <f>CG38/12/CG39</f>
        <v>14.890000000000002</v>
      </c>
      <c r="CH40" s="34">
        <f>CH38/12/CH39</f>
        <v>14.889999999999997</v>
      </c>
      <c r="CI40" s="34">
        <f>CI38/12/CI39</f>
        <v>14.89</v>
      </c>
      <c r="CJ40" s="4"/>
      <c r="CK40" s="34">
        <f>7.28*1.416*1.2*1.15</f>
        <v>14.225702399999998</v>
      </c>
      <c r="CL40" s="43">
        <f>CL15+CL24+CL29+CL36+CL37</f>
        <v>15.110000000000001</v>
      </c>
      <c r="CM40" s="34">
        <f aca="true" t="shared" si="169" ref="CM40:CR40">CM38/12/CM39</f>
        <v>15.11</v>
      </c>
      <c r="CN40" s="34">
        <f t="shared" si="169"/>
        <v>15.109999999999998</v>
      </c>
      <c r="CO40" s="34">
        <f t="shared" si="169"/>
        <v>15.11</v>
      </c>
      <c r="CP40" s="34">
        <f t="shared" si="169"/>
        <v>15.11</v>
      </c>
      <c r="CQ40" s="34">
        <f t="shared" si="169"/>
        <v>15.110000000000001</v>
      </c>
      <c r="CR40" s="34">
        <f t="shared" si="169"/>
        <v>15.110000000000001</v>
      </c>
      <c r="CS40" s="34">
        <f aca="true" t="shared" si="170" ref="CS40:CX40">CS38/12/CS39</f>
        <v>15.110000000000003</v>
      </c>
      <c r="CT40" s="34">
        <f t="shared" si="170"/>
        <v>15.110000000000003</v>
      </c>
      <c r="CU40" s="34">
        <f t="shared" si="170"/>
        <v>15.110000000000001</v>
      </c>
      <c r="CV40" s="34">
        <f t="shared" si="170"/>
        <v>15.109999999999998</v>
      </c>
      <c r="CW40" s="34">
        <f t="shared" si="170"/>
        <v>15.11</v>
      </c>
      <c r="CX40" s="34">
        <f t="shared" si="170"/>
        <v>15.110000000000001</v>
      </c>
      <c r="CY40" s="34">
        <f aca="true" t="shared" si="171" ref="CY40:DD40">CY38/12/CY39</f>
        <v>15.110000000000001</v>
      </c>
      <c r="CZ40" s="34">
        <f t="shared" si="171"/>
        <v>15.110000000000003</v>
      </c>
      <c r="DA40" s="34">
        <f t="shared" si="171"/>
        <v>15.110000000000001</v>
      </c>
      <c r="DB40" s="34">
        <f t="shared" si="171"/>
        <v>15.11</v>
      </c>
      <c r="DC40" s="34">
        <f t="shared" si="171"/>
        <v>15.110000000000001</v>
      </c>
      <c r="DD40" s="34">
        <f t="shared" si="171"/>
        <v>15.11</v>
      </c>
      <c r="DE40" s="34">
        <f>DE38/12/DE39</f>
        <v>15.11</v>
      </c>
      <c r="DF40" s="34">
        <f>DF38/12/DF39</f>
        <v>15.110000000000001</v>
      </c>
      <c r="DG40" s="34">
        <f>DG38/12/DG39</f>
        <v>15.11</v>
      </c>
      <c r="DH40" s="34"/>
      <c r="DI40" s="34">
        <f>7.28*1.416*1.2*1.15</f>
        <v>14.225702399999998</v>
      </c>
      <c r="DJ40" s="58">
        <f>DJ15+DJ24+DJ29+DJ36+DJ37</f>
        <v>14.490000000000002</v>
      </c>
      <c r="DK40" s="34">
        <f>DK38/12/DK39</f>
        <v>14.489999999999998</v>
      </c>
      <c r="DL40" s="34">
        <f>DL38/12/DL39</f>
        <v>14.49</v>
      </c>
      <c r="DM40" s="34">
        <f>DM38/12/DM39</f>
        <v>14.49</v>
      </c>
      <c r="DN40" s="34">
        <f>DN38/12/DN39</f>
        <v>14.489999999999997</v>
      </c>
      <c r="DO40" s="34">
        <f>DO38/12/DO39</f>
        <v>14.489999999999998</v>
      </c>
      <c r="DP40" s="4"/>
      <c r="DQ40" s="43">
        <f>DQ15+DQ24+DQ29+DQ36+DQ37</f>
        <v>15.75</v>
      </c>
      <c r="DR40" s="34">
        <f>DR38/12/DR39</f>
        <v>15.750000000000004</v>
      </c>
      <c r="DS40" s="34">
        <f>DS38/12/DS39</f>
        <v>15.750000000000004</v>
      </c>
      <c r="DT40" s="34">
        <f>DT38/12/DT39</f>
        <v>15.750000000000004</v>
      </c>
      <c r="DU40" s="4"/>
      <c r="DV40" s="43">
        <f>DV15+DV24+DV29+DV36+DV37</f>
        <v>15.129999999999999</v>
      </c>
      <c r="DW40" s="34">
        <f>DW38/12/DW39</f>
        <v>15.13</v>
      </c>
      <c r="DX40" s="34">
        <f>DX38/12/DX39</f>
        <v>15.130000000000003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6">
    <mergeCell ref="A28:F28"/>
    <mergeCell ref="A29:F29"/>
    <mergeCell ref="A13:F13"/>
    <mergeCell ref="A25:F25"/>
    <mergeCell ref="A27:F27"/>
    <mergeCell ref="A26:F26"/>
    <mergeCell ref="A24:F24"/>
    <mergeCell ref="A17:F17"/>
    <mergeCell ref="A22:F22"/>
    <mergeCell ref="A23:F23"/>
    <mergeCell ref="A34:F34"/>
    <mergeCell ref="X8:AE8"/>
    <mergeCell ref="G8:W8"/>
    <mergeCell ref="A18:F18"/>
    <mergeCell ref="A19:F19"/>
    <mergeCell ref="A20:F20"/>
    <mergeCell ref="A16:F16"/>
    <mergeCell ref="A11:F11"/>
    <mergeCell ref="A7:F9"/>
    <mergeCell ref="A10:F10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21:F21"/>
    <mergeCell ref="G7:CR7"/>
    <mergeCell ref="A15:F15"/>
    <mergeCell ref="A14:F14"/>
    <mergeCell ref="A12:F12"/>
    <mergeCell ref="A1:I1"/>
    <mergeCell ref="A2:I2"/>
    <mergeCell ref="A3:I3"/>
    <mergeCell ref="A4:I4"/>
    <mergeCell ref="DH8:DO8"/>
    <mergeCell ref="DP8:DT8"/>
    <mergeCell ref="AW8:BD8"/>
    <mergeCell ref="BU8:CB8"/>
    <mergeCell ref="CD8:CI8"/>
    <mergeCell ref="DU8:DX8"/>
    <mergeCell ref="CJ8:CR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2015-05-18T07:43:51Z</cp:lastPrinted>
  <dcterms:created xsi:type="dcterms:W3CDTF">2014-11-07T12:34:46Z</dcterms:created>
  <dcterms:modified xsi:type="dcterms:W3CDTF">2015-06-01T06:49:08Z</dcterms:modified>
  <cp:category/>
  <cp:version/>
  <cp:contentType/>
  <cp:contentStatus/>
</cp:coreProperties>
</file>